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eschaeftigte-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<sst xmlns="http://schemas.openxmlformats.org/spreadsheetml/2006/main" uniqueCount="31">
  <si>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Zurück zum Index</t>
  </si>
  <si>
    <t>Heidelberg University Hospital – Annual Report 2025</t>
  </si>
  <si>
    <t>Workers 2025 (group UKHD and MFHD)</t>
  </si>
  <si>
    <t>Type of Service</t>
  </si>
  <si>
    <t>Medical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</si>
  <si>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</si>
  <si>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</si>
  <si>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</si>
  <si>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</si>
  <si>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</si>
  <si>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</si>
  <si>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</si>
  <si>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</si>
  <si>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</si>
  <si>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</si>
  <si>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PPiA</t>
  </si>
  <si>
    <t>Other employees</t>
  </si>
  <si>
    <t>Total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</si>
  <si>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</si>
  <si>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</si>
  <si>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</si>
  <si>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</si>
  <si>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</si>
  <si>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</si>
  <si>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</si>
  <si>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</si>
  <si>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</si>
  <si>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</si>
  <si>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</si>
  <si>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 (Hamburg)</t>
  </si>
  <si>
    <t>MVZ für Strahlentherapie und Nuklearmedizin Weinheim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</si>
</sst>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2"/>
      <color theme="1"/>
      <name val="Calibri (Textkörper)"/>
    </font>
    <font>
      <b val="1"/>
      <i val="0"/>
      <strike val="0"/>
      <u val="none"/>
      <sz val="12"/>
      <color theme="3"/>
      <name val="Calibri"/>
      <scheme val="minor"/>
    </font>
    <font>
      <b val="1"/>
      <i val="0"/>
      <strike val="0"/>
      <u val="none"/>
      <sz val="13"/>
      <color theme="2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/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2" numFmtId="49" fillId="0" borderId="0" applyFont="1" applyNumberFormat="1" applyFill="0" applyBorder="0" applyAlignment="0"/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3" numFmtId="164" fillId="0" borderId="1" applyFont="1" applyNumberFormat="1" applyFill="0" applyBorder="1" applyAlignment="1">
      <alignment horizontal="right" vertical="bottom" textRotation="0" wrapText="false" shrinkToFit="false"/>
    </xf>
    <xf xfId="0" fontId="4" numFmtId="164" fillId="0" borderId="2" applyFont="1" applyNumberFormat="1" applyFill="0" applyBorder="1" applyAlignment="1">
      <alignment horizontal="right" vertical="bottom" textRotation="0" wrapText="true" shrinkToFit="false"/>
    </xf>
    <xf xfId="0" fontId="5" numFmtId="0" fillId="0" borderId="3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6" numFmtId="49" fillId="0" borderId="2" applyFont="1" applyNumberFormat="1" applyFill="0" applyBorder="1" applyAlignment="1">
      <alignment vertical="bottom" textRotation="0" wrapText="true" shrinkToFit="false"/>
    </xf>
    <xf xfId="0" fontId="7" numFmtId="0" fillId="2" borderId="0" applyFont="1" applyNumberFormat="0" applyFill="1" applyBorder="0" applyAlignment="1">
      <alignment horizontal="left" vertical="bottom" textRotation="0" wrapText="true" shrinkToFit="false"/>
    </xf>
    <xf xfId="0" fontId="7" numFmtId="0" fillId="2" borderId="3" applyFont="1" applyNumberFormat="0" applyFill="1" applyBorder="1" applyAlignment="1">
      <alignment horizontal="right" vertical="bottom" textRotation="0" wrapText="true" shrinkToFit="false"/>
    </xf>
    <xf xfId="0" fontId="8" numFmtId="164" fillId="3" borderId="4" applyFont="1" applyNumberFormat="1" applyFill="1" applyBorder="1" applyAlignment="1">
      <alignment horizontal="righ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55.33203125" customWidth="true" style="3"/>
    <col min="2" max="2" width="12.1640625" customWidth="true" style="3"/>
    <col min="3" max="3" width="12.1640625" customWidth="true" style="3"/>
    <col min="4" max="4" width="12.1640625" customWidth="true" style="3"/>
    <col min="5" max="5" width="12.1640625" customWidth="true" style="3"/>
    <col min="6" max="6" width="12.1640625" customWidth="true" style="3"/>
    <col min="7" max="7" width="12.1640625" customWidth="true" style="3"/>
    <col min="8" max="8" width="12.1640625" customWidth="true" style="3"/>
    <col min="9" max="9" width="12.1640625" customWidth="true" style="3"/>
    <col min="10" max="10" width="12.1640625" customWidth="true" style="3"/>
    <col min="11" max="11" width="12.1640625" customWidth="true" style="3"/>
    <col min="12" max="12" width="12.1640625" customWidth="true" style="3"/>
    <col min="13" max="13" width="12.1640625" customWidth="true" style="3"/>
    <col min="14" max="14" width="10.83203125" customWidth="true" style="3"/>
  </cols>
  <sheetData>
    <row r="1" spans="1:15" customHeight="1" ht="15" s="2" customForma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customHeight="1" ht="16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5" customHeight="1" ht="15">
      <c r="A3" s="18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5" customHeight="1" ht="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</row>
    <row r="5" spans="1:15" customHeight="1" ht="72">
      <c r="A5" s="11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3" t="s">
        <v>17</v>
      </c>
    </row>
    <row r="6" spans="1:15" customHeight="1" ht="16">
      <c r="A6" s="8" t="s">
        <v>18</v>
      </c>
      <c r="B6" s="5">
        <f>71+1907</f>
        <v>1978</v>
      </c>
      <c r="C6" s="5">
        <f>3112+1</f>
        <v>3113</v>
      </c>
      <c r="D6" s="5">
        <f>2543+822</f>
        <v>3365</v>
      </c>
      <c r="E6" s="5">
        <f>772+2</f>
        <v>774</v>
      </c>
      <c r="F6" s="5">
        <v>61</v>
      </c>
      <c r="G6" s="5">
        <f>104+4</f>
        <v>108</v>
      </c>
      <c r="H6" s="5">
        <f>118+25</f>
        <v>143</v>
      </c>
      <c r="I6" s="5">
        <f>942+21</f>
        <v>963</v>
      </c>
      <c r="J6" s="5">
        <f>11+3</f>
        <v>14</v>
      </c>
      <c r="K6" s="5">
        <v>14</v>
      </c>
      <c r="L6" s="5">
        <v>0</v>
      </c>
      <c r="M6" s="5">
        <v>24</v>
      </c>
      <c r="N6" s="5">
        <f>534+990</f>
        <v>1524</v>
      </c>
      <c r="O6" s="6">
        <f>SUM(B6:N6)</f>
        <v>12081</v>
      </c>
    </row>
    <row r="7" spans="1:15" customHeight="1" ht="16">
      <c r="A7" s="9" t="s">
        <v>19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1004</v>
      </c>
      <c r="H7" s="5">
        <v>0</v>
      </c>
      <c r="I7" s="5">
        <v>10</v>
      </c>
      <c r="J7" s="5">
        <v>0</v>
      </c>
      <c r="K7" s="5">
        <v>0</v>
      </c>
      <c r="L7" s="5">
        <v>0</v>
      </c>
      <c r="M7" s="5">
        <v>0</v>
      </c>
      <c r="N7" s="5">
        <f>+J7+L7</f>
        <v>0</v>
      </c>
      <c r="O7" s="6">
        <f>SUM(B7:L7)</f>
        <v>1014</v>
      </c>
    </row>
    <row r="8" spans="1:15" customHeight="1" ht="16">
      <c r="A8" s="9" t="s">
        <v>20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167</v>
      </c>
      <c r="I8" s="5">
        <v>8</v>
      </c>
      <c r="J8" s="5">
        <v>1</v>
      </c>
      <c r="K8" s="5">
        <v>0</v>
      </c>
      <c r="L8" s="5">
        <v>0</v>
      </c>
      <c r="M8" s="5">
        <v>0</v>
      </c>
      <c r="N8" s="5">
        <f>+J8+L8</f>
        <v>1</v>
      </c>
      <c r="O8" s="6">
        <f>SUM(B8:L8)</f>
        <v>176</v>
      </c>
    </row>
    <row r="9" spans="1:15" customHeight="1" ht="16">
      <c r="A9" s="9" t="s">
        <v>21</v>
      </c>
      <c r="B9" s="5">
        <v>146</v>
      </c>
      <c r="C9" s="5">
        <v>348</v>
      </c>
      <c r="D9" s="5">
        <v>124</v>
      </c>
      <c r="E9" s="5">
        <v>93</v>
      </c>
      <c r="F9" s="5">
        <v>40</v>
      </c>
      <c r="G9" s="5">
        <v>60</v>
      </c>
      <c r="H9" s="5">
        <v>12</v>
      </c>
      <c r="I9" s="5">
        <v>51</v>
      </c>
      <c r="J9" s="5">
        <v>2</v>
      </c>
      <c r="K9" s="5">
        <v>0</v>
      </c>
      <c r="L9" s="5">
        <v>0</v>
      </c>
      <c r="M9" s="5">
        <v>0</v>
      </c>
      <c r="N9" s="5">
        <f>+J9+L9</f>
        <v>2</v>
      </c>
      <c r="O9" s="6">
        <f>SUM(B9:M9)</f>
        <v>876</v>
      </c>
    </row>
    <row r="10" spans="1:15" customHeight="1" ht="16">
      <c r="A10" s="9" t="s">
        <v>22</v>
      </c>
      <c r="B10" s="5">
        <v>109</v>
      </c>
      <c r="C10" s="5">
        <v>278</v>
      </c>
      <c r="D10" s="5">
        <v>98</v>
      </c>
      <c r="E10" s="5">
        <v>102</v>
      </c>
      <c r="F10" s="5">
        <v>0</v>
      </c>
      <c r="G10" s="5">
        <v>4</v>
      </c>
      <c r="H10" s="5">
        <v>7</v>
      </c>
      <c r="I10" s="5">
        <v>38</v>
      </c>
      <c r="J10" s="5">
        <v>4</v>
      </c>
      <c r="K10" s="5">
        <v>5</v>
      </c>
      <c r="L10" s="5">
        <v>8</v>
      </c>
      <c r="M10" s="5">
        <v>0</v>
      </c>
      <c r="N10" s="5">
        <f>+J10+L10</f>
        <v>12</v>
      </c>
      <c r="O10" s="6">
        <f>SUM(B10:L10)</f>
        <v>653</v>
      </c>
    </row>
    <row r="11" spans="1:15" customHeight="1" ht="16">
      <c r="A11" s="9" t="s">
        <v>23</v>
      </c>
      <c r="B11" s="5">
        <v>0</v>
      </c>
      <c r="C11" s="5">
        <v>21</v>
      </c>
      <c r="D11" s="5">
        <v>2</v>
      </c>
      <c r="E11" s="5">
        <v>12</v>
      </c>
      <c r="F11" s="5">
        <v>31</v>
      </c>
      <c r="G11" s="5">
        <v>43</v>
      </c>
      <c r="H11" s="5">
        <v>1</v>
      </c>
      <c r="I11" s="5">
        <v>5</v>
      </c>
      <c r="J11" s="5">
        <v>0</v>
      </c>
      <c r="K11" s="5">
        <v>1</v>
      </c>
      <c r="L11" s="5">
        <v>0</v>
      </c>
      <c r="M11" s="5">
        <v>0</v>
      </c>
      <c r="N11" s="5">
        <f>+J11+L11</f>
        <v>0</v>
      </c>
      <c r="O11" s="6">
        <f>SUM(B11:M11)</f>
        <v>116</v>
      </c>
    </row>
    <row r="12" spans="1:15" customHeight="1" ht="16">
      <c r="A12" s="9" t="s">
        <v>24</v>
      </c>
      <c r="B12" s="5">
        <v>0</v>
      </c>
      <c r="C12" s="5">
        <v>0</v>
      </c>
      <c r="D12" s="5">
        <v>81</v>
      </c>
      <c r="E12" s="5">
        <v>0</v>
      </c>
      <c r="F12" s="5">
        <v>0</v>
      </c>
      <c r="G12" s="5">
        <v>0</v>
      </c>
      <c r="H12" s="5">
        <v>0</v>
      </c>
      <c r="I12" s="5">
        <v>4</v>
      </c>
      <c r="J12" s="5">
        <v>0</v>
      </c>
      <c r="K12" s="5">
        <v>0</v>
      </c>
      <c r="L12" s="5">
        <v>0</v>
      </c>
      <c r="M12" s="5">
        <v>0</v>
      </c>
      <c r="N12" s="5">
        <f>+J12+L12</f>
        <v>0</v>
      </c>
      <c r="O12" s="6">
        <f>SUM(B12:L12)</f>
        <v>85</v>
      </c>
    </row>
    <row r="13" spans="1:15" customHeight="1" ht="16">
      <c r="A13" s="9" t="s">
        <v>25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8</v>
      </c>
      <c r="J13" s="5">
        <v>0</v>
      </c>
      <c r="K13" s="5">
        <v>89</v>
      </c>
      <c r="L13" s="5">
        <v>0</v>
      </c>
      <c r="M13" s="5">
        <v>0</v>
      </c>
      <c r="N13" s="5">
        <f>+J13+L13</f>
        <v>0</v>
      </c>
      <c r="O13" s="6">
        <f>SUM(B13:M13)</f>
        <v>97</v>
      </c>
    </row>
    <row r="14" spans="1:15" customHeight="1" ht="16">
      <c r="A14" s="9" t="s">
        <v>26</v>
      </c>
      <c r="B14" s="5">
        <v>0</v>
      </c>
      <c r="C14" s="5">
        <v>14</v>
      </c>
      <c r="D14" s="5">
        <v>4</v>
      </c>
      <c r="E14" s="5">
        <v>0</v>
      </c>
      <c r="F14" s="5">
        <v>0</v>
      </c>
      <c r="G14" s="5">
        <v>2</v>
      </c>
      <c r="H14" s="5">
        <v>0</v>
      </c>
      <c r="I14" s="5">
        <v>3</v>
      </c>
      <c r="J14" s="5">
        <v>0</v>
      </c>
      <c r="K14" s="5">
        <v>9</v>
      </c>
      <c r="L14" s="5">
        <v>0</v>
      </c>
      <c r="M14" s="5">
        <v>0</v>
      </c>
      <c r="N14" s="5">
        <f>+J14+L14</f>
        <v>0</v>
      </c>
      <c r="O14" s="6">
        <f>SUM(B14:L14)</f>
        <v>32</v>
      </c>
    </row>
    <row r="15" spans="1:15" customHeight="1" ht="16">
      <c r="A15" s="9" t="s">
        <v>27</v>
      </c>
      <c r="B15" s="5">
        <v>6.33</v>
      </c>
      <c r="C15" s="5">
        <v>0</v>
      </c>
      <c r="D15" s="5">
        <v>44.58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f>+J15+L15</f>
        <v>0</v>
      </c>
      <c r="O15" s="6">
        <f>SUM(B15:L15)</f>
        <v>50.91</v>
      </c>
    </row>
    <row r="16" spans="1:15" customHeight="1" ht="16">
      <c r="A16" s="9" t="s">
        <v>28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2</v>
      </c>
      <c r="J16" s="5">
        <v>0</v>
      </c>
      <c r="K16" s="5">
        <v>0</v>
      </c>
      <c r="L16" s="5">
        <v>0</v>
      </c>
      <c r="M16" s="5">
        <v>0</v>
      </c>
      <c r="N16" s="5">
        <f>+J16+L16</f>
        <v>0</v>
      </c>
      <c r="O16" s="6">
        <f>SUM(B16:L16)</f>
        <v>2</v>
      </c>
    </row>
    <row r="17" spans="1:15" customHeight="1" ht="16">
      <c r="A17" s="9" t="s">
        <v>29</v>
      </c>
      <c r="B17" s="5">
        <v>0</v>
      </c>
      <c r="C17" s="5">
        <v>0</v>
      </c>
      <c r="D17" s="5">
        <v>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f>+J17+L17</f>
        <v>0</v>
      </c>
      <c r="O17" s="6">
        <f>SUM(B17:M17)</f>
        <v>4</v>
      </c>
    </row>
    <row r="18" spans="1:15" customHeight="1" ht="17">
      <c r="A18" s="9" t="s">
        <v>30</v>
      </c>
      <c r="B18" s="5">
        <v>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2</v>
      </c>
      <c r="J18" s="5">
        <v>0</v>
      </c>
      <c r="K18" s="5">
        <v>0</v>
      </c>
      <c r="L18" s="5">
        <v>0</v>
      </c>
      <c r="M18" s="5">
        <v>0</v>
      </c>
      <c r="N18" s="5">
        <f>+J18+L18</f>
        <v>0</v>
      </c>
      <c r="O18" s="6">
        <f>SUM(B18:M18)</f>
        <v>4</v>
      </c>
    </row>
    <row r="19" spans="1:15" customHeight="1" ht="19">
      <c r="A19" s="10" t="s">
        <v>17</v>
      </c>
      <c r="B19" s="7">
        <f>SUM(B6:B18)</f>
        <v>2241.32999999999993</v>
      </c>
      <c r="C19" s="7">
        <f>SUM(C6:C18)</f>
        <v>3774</v>
      </c>
      <c r="D19" s="7">
        <f>SUM(D6:D18)</f>
        <v>3722.57999999999993</v>
      </c>
      <c r="E19" s="7">
        <f>SUM(E6:E18)</f>
        <v>981</v>
      </c>
      <c r="F19" s="7">
        <f>SUM(F6:F18)</f>
        <v>132</v>
      </c>
      <c r="G19" s="7">
        <f>SUM(G6:G18)</f>
        <v>1221</v>
      </c>
      <c r="H19" s="7">
        <f>SUM(H6:H18)</f>
        <v>330</v>
      </c>
      <c r="I19" s="7">
        <f>SUM(I6:I18)</f>
        <v>1094</v>
      </c>
      <c r="J19" s="7">
        <f>SUM(J6:J18)</f>
        <v>21</v>
      </c>
      <c r="K19" s="7">
        <f>SUM(K6:K18)</f>
        <v>118</v>
      </c>
      <c r="L19" s="7">
        <f>SUM(L6:L18)</f>
        <v>8</v>
      </c>
      <c r="M19" s="7">
        <f>SUM(M6:M18)</f>
        <v>24</v>
      </c>
      <c r="N19" s="7">
        <f>SUM(N6:N18)</f>
        <v>1539</v>
      </c>
      <c r="O19" s="7">
        <f>SUM(O6:O18)</f>
        <v>15190.90999999999985</v>
      </c>
    </row>
    <row r="20" spans="1: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</sheetData>
  <mergeCells>
    <mergeCell ref="A1:M1"/>
    <mergeCell ref="A2:M2"/>
    <mergeCell ref="A3:M3"/>
  </mergeCells>
  <hyperlinks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  <hyperlink ref="H1" location="Index!A1"/>
    <hyperlink ref="I1" location="Index!A1"/>
    <hyperlink ref="J1" location="Index!A1"/>
    <hyperlink ref="K1" location="Index!A1"/>
    <hyperlink ref="L1" location="Index!A1"/>
    <hyperlink ref="M1" location="Index!A1"/>
  </hyperlinks>
  <printOptions gridLines="false" gridLinesSet="true"/>
  <pageMargins left="0.7" right="0.7" top="0.787401575" bottom="0.7874015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ukhd-beschaeftigte-2025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