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4AEE6F6E-1474-2F40-85CF-173530107A09}" xr6:coauthVersionLast="47" xr6:coauthVersionMax="47" xr10:uidLastSave="{00000000-0000-0000-0000-000000000000}"/>
  <bookViews>
    <workbookView xWindow="-60160" yWindow="600" windowWidth="30080" windowHeight="33240" tabRatio="800" firstSheet="15" activeTab="19" xr2:uid="{00000000-000D-0000-FFFF-FFFF00000000}"/>
  </bookViews>
  <sheets>
    <sheet name="Index" sheetId="113" r:id="rId1"/>
    <sheet name="ukhd-beschaeftigte-2025" sheetId="161" r:id="rId2"/>
    <sheet name="ukhd-gestelltes-personal-2025" sheetId="162" r:id="rId3"/>
    <sheet name="ukhd-auszubildende-2025" sheetId="163" r:id="rId4"/>
    <sheet name="ukhd-beschaeftigte-2024" sheetId="155" r:id="rId5"/>
    <sheet name="ukhd-gestelltes-personal-2024" sheetId="156" r:id="rId6"/>
    <sheet name="ukhd-auszubildende-2024" sheetId="157" r:id="rId7"/>
    <sheet name="ukhd-beschaeftigte-2023" sheetId="158" r:id="rId8"/>
    <sheet name="ukhd-gestelltes-personal-2023" sheetId="159" r:id="rId9"/>
    <sheet name="ukhd-auszubildende-2023" sheetId="160" r:id="rId10"/>
    <sheet name="ukhd-patienten-konzern" sheetId="164" r:id="rId11"/>
    <sheet name="ukhd-patienten-ukhd" sheetId="165" r:id="rId12"/>
    <sheet name="ukhd-patienten-thoraxklinik" sheetId="166" r:id="rId13"/>
    <sheet name="ukhd-patienten-kreiskranken" sheetId="167" r:id="rId14"/>
    <sheet name="ukhd-stationaere-leistungen" sheetId="168" r:id="rId15"/>
    <sheet name="ukhd-amb-leistungen-gkv" sheetId="169" r:id="rId16"/>
    <sheet name="ukhd-weitere-ambulante-leis" sheetId="170" r:id="rId17"/>
    <sheet name="ukhd-guv-ukhd " sheetId="171" r:id="rId18"/>
    <sheet name="ukhd-guv-konzern" sheetId="172" r:id="rId19"/>
    <sheet name="ukhd-bilanz-ukhd" sheetId="173" r:id="rId20"/>
    <sheet name="ukhd-bilanz-konzern" sheetId="174" r:id="rId21"/>
    <sheet name="mfhd-forschungsfoerderung-eu" sheetId="138" r:id="rId22"/>
    <sheet name="mfhd-erc-grants" sheetId="139" r:id="rId23"/>
    <sheet name="mfhd-forschungsfoerderung-bund" sheetId="140" r:id="rId24"/>
    <sheet name="mfhd-dfg-mf-sprecherfunktion" sheetId="141" r:id="rId25"/>
    <sheet name="mfhd-dfg-mf-beteiligung" sheetId="142" r:id="rId26"/>
    <sheet name="mfhd-weitere-dfg-projekte" sheetId="143" r:id="rId27"/>
    <sheet name="mfhd-projekte-weitere-foerderer" sheetId="144" r:id="rId28"/>
    <sheet name="mfhd-nachwuchsfoerderung" sheetId="145" r:id="rId29"/>
    <sheet name="mfhd-gleichstellung" sheetId="146" r:id="rId30"/>
    <sheet name="mfhd-interne-ffprogramme" sheetId="147" r:id="rId31"/>
    <sheet name="mfhd-wesentliche-kennzahlen" sheetId="130" r:id="rId32"/>
    <sheet name="mfhd-drittmittel-ff" sheetId="175" r:id="rId33"/>
    <sheet name="mfhd-studierende" sheetId="132" r:id="rId34"/>
    <sheet name="mfhd-promotionen" sheetId="133" r:id="rId35"/>
    <sheet name="mfhd-habilitationen" sheetId="134" r:id="rId36"/>
  </sheets>
  <definedNames>
    <definedName name="_xlnm.Print_Area" localSheetId="25">'mfhd-dfg-mf-beteiligung'!$A$2:$C$15</definedName>
    <definedName name="_xlnm.Print_Area" localSheetId="24">'mfhd-dfg-mf-sprecherfunktion'!$A$2:$C$11</definedName>
    <definedName name="_xlnm.Print_Area" localSheetId="32">'mfhd-drittmittel-ff'!$A$2:$D$11</definedName>
    <definedName name="_xlnm.Print_Area" localSheetId="22">'mfhd-erc-grants'!$A$2:$D$2</definedName>
    <definedName name="_xlnm.Print_Area" localSheetId="23">'mfhd-forschungsfoerderung-bund'!$A$2:$C$19</definedName>
    <definedName name="_xlnm.Print_Area" localSheetId="21">'mfhd-forschungsfoerderung-eu'!$A$2:$C$3</definedName>
    <definedName name="_xlnm.Print_Area" localSheetId="29">'mfhd-gleichstellung'!$A$2:$C$9</definedName>
    <definedName name="_xlnm.Print_Area" localSheetId="35">'mfhd-habilitationen'!$A$2:$D$8</definedName>
    <definedName name="_xlnm.Print_Area" localSheetId="30">'mfhd-interne-ffprogramme'!$A$2:$C$8</definedName>
    <definedName name="_xlnm.Print_Area" localSheetId="28">'mfhd-nachwuchsfoerderung'!$A$2:$C$11</definedName>
    <definedName name="_xlnm.Print_Area" localSheetId="27">'mfhd-projekte-weitere-foerderer'!$A$2:$C$27</definedName>
    <definedName name="_xlnm.Print_Area" localSheetId="34">'mfhd-promotionen'!$A$2:$G$10</definedName>
    <definedName name="_xlnm.Print_Area" localSheetId="33">'mfhd-studierende'!$A$2:$G$13</definedName>
    <definedName name="_xlnm.Print_Area" localSheetId="26">'mfhd-weitere-dfg-projekte'!$A$2:$C$6</definedName>
    <definedName name="_xlnm.Print_Area" localSheetId="31">'mfhd-wesentliche-kennzahlen'!$A$2:$D$3</definedName>
    <definedName name="_xlnm.Print_Area" localSheetId="15">'ukhd-amb-leistungen-gkv'!$A$2:$D$24</definedName>
    <definedName name="_xlnm.Print_Area" localSheetId="20">'ukhd-bilanz-konzern'!#REF!</definedName>
    <definedName name="_xlnm.Print_Area" localSheetId="19">'ukhd-bilanz-ukhd'!#REF!</definedName>
    <definedName name="_xlnm.Print_Area" localSheetId="18">'ukhd-guv-konzern'!$A$2:$D$4</definedName>
    <definedName name="_xlnm.Print_Area" localSheetId="17">'ukhd-guv-ukhd '!$A$2:$D$4</definedName>
    <definedName name="_xlnm.Print_Area" localSheetId="10">'ukhd-patienten-konzern'!#REF!</definedName>
    <definedName name="_xlnm.Print_Area" localSheetId="13">'ukhd-patienten-kreiskranken'!$A$2:$D$13</definedName>
    <definedName name="_xlnm.Print_Area" localSheetId="12">'ukhd-patienten-thoraxklinik'!$A$2:$D$13</definedName>
    <definedName name="_xlnm.Print_Area" localSheetId="11">'ukhd-patienten-ukhd'!$A$2:$D$13</definedName>
    <definedName name="_xlnm.Print_Area" localSheetId="14">'ukhd-stationaere-leistungen'!$A$2:$D$29</definedName>
    <definedName name="_xlnm.Print_Area" localSheetId="16">'ukhd-weitere-ambulante-leis'!$A$2:$D$5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33" l="1"/>
  <c r="F10" i="133"/>
  <c r="E10" i="133"/>
  <c r="D10" i="133"/>
  <c r="C10" i="133"/>
  <c r="B10" i="133"/>
  <c r="D11" i="175"/>
  <c r="C11" i="175"/>
  <c r="B11" i="175"/>
  <c r="D11" i="173"/>
  <c r="D14" i="170"/>
  <c r="C14" i="170"/>
  <c r="B14" i="170"/>
  <c r="C6" i="170"/>
  <c r="B6" i="170"/>
  <c r="B14" i="168"/>
  <c r="B10" i="168"/>
  <c r="C11" i="164"/>
  <c r="C13" i="164" s="1"/>
  <c r="L19" i="163"/>
  <c r="J19" i="163"/>
  <c r="I19" i="163"/>
  <c r="H19" i="163"/>
  <c r="G19" i="163"/>
  <c r="F19" i="163"/>
  <c r="E19" i="163"/>
  <c r="D19" i="163"/>
  <c r="C19" i="163"/>
  <c r="B19" i="163"/>
  <c r="M18" i="163"/>
  <c r="M17" i="163"/>
  <c r="M16" i="163"/>
  <c r="M15" i="163"/>
  <c r="M14" i="163"/>
  <c r="M13" i="163"/>
  <c r="M12" i="163"/>
  <c r="M11" i="163"/>
  <c r="M10" i="163"/>
  <c r="M9" i="163"/>
  <c r="M8" i="163"/>
  <c r="M7" i="163"/>
  <c r="M6" i="163"/>
  <c r="M19" i="163" s="1"/>
  <c r="M10" i="162"/>
  <c r="L10" i="162"/>
  <c r="K10" i="162"/>
  <c r="J10" i="162"/>
  <c r="I10" i="162"/>
  <c r="H10" i="162"/>
  <c r="G10" i="162"/>
  <c r="F10" i="162"/>
  <c r="E10" i="162"/>
  <c r="D10" i="162"/>
  <c r="C10" i="162"/>
  <c r="B10" i="162"/>
  <c r="N9" i="162"/>
  <c r="N8" i="162"/>
  <c r="N7" i="162"/>
  <c r="N6" i="162"/>
  <c r="N10" i="162" s="1"/>
  <c r="M19" i="161"/>
  <c r="L19" i="161"/>
  <c r="K19" i="161"/>
  <c r="F19" i="161"/>
  <c r="O18" i="161"/>
  <c r="N18" i="161"/>
  <c r="O17" i="161"/>
  <c r="N17" i="161"/>
  <c r="O16" i="161"/>
  <c r="N16" i="161"/>
  <c r="O15" i="161"/>
  <c r="N15" i="161"/>
  <c r="O14" i="161"/>
  <c r="N14" i="161"/>
  <c r="O13" i="161"/>
  <c r="N13" i="161"/>
  <c r="O12" i="161"/>
  <c r="N12" i="161"/>
  <c r="O11" i="161"/>
  <c r="N11" i="161"/>
  <c r="O10" i="161"/>
  <c r="N10" i="161"/>
  <c r="O9" i="161"/>
  <c r="N9" i="161"/>
  <c r="O8" i="161"/>
  <c r="N8" i="161"/>
  <c r="O7" i="161"/>
  <c r="N7" i="161"/>
  <c r="N6" i="161"/>
  <c r="N19" i="161" s="1"/>
  <c r="J6" i="161"/>
  <c r="I6" i="161"/>
  <c r="H6" i="161"/>
  <c r="G6" i="161"/>
  <c r="E6" i="161"/>
  <c r="D6" i="161"/>
  <c r="C6" i="161"/>
  <c r="B6" i="161"/>
  <c r="B19" i="161" s="1"/>
  <c r="N6" i="155"/>
  <c r="N7" i="155"/>
  <c r="N8" i="155"/>
  <c r="N9" i="155"/>
  <c r="N10" i="155"/>
  <c r="N11" i="155"/>
  <c r="N12" i="155"/>
  <c r="N13" i="155"/>
  <c r="N14" i="155"/>
  <c r="N15" i="155"/>
  <c r="N16" i="155"/>
  <c r="N17" i="155"/>
  <c r="N18" i="155"/>
  <c r="B19" i="155"/>
  <c r="C19" i="155"/>
  <c r="D19" i="155"/>
  <c r="E19" i="155"/>
  <c r="F19" i="155"/>
  <c r="G19" i="155"/>
  <c r="H19" i="155"/>
  <c r="I19" i="155"/>
  <c r="J19" i="155"/>
  <c r="K19" i="155"/>
  <c r="L19" i="155"/>
  <c r="M19" i="155"/>
  <c r="N19" i="155"/>
  <c r="J19" i="161" l="1"/>
  <c r="I19" i="161"/>
  <c r="H19" i="161"/>
  <c r="G19" i="161"/>
  <c r="E19" i="161"/>
  <c r="D19" i="161"/>
  <c r="C19" i="161"/>
  <c r="O6" i="161"/>
  <c r="O19" i="161" s="1"/>
  <c r="L19" i="160"/>
  <c r="K19" i="160"/>
  <c r="J19" i="160"/>
  <c r="I19" i="160"/>
  <c r="H19" i="160"/>
  <c r="G19" i="160"/>
  <c r="F19" i="160"/>
  <c r="E19" i="160"/>
  <c r="D19" i="160"/>
  <c r="C19" i="160"/>
  <c r="B19" i="160"/>
  <c r="M18" i="160"/>
  <c r="M17" i="160"/>
  <c r="M16" i="160"/>
  <c r="M15" i="160"/>
  <c r="M14" i="160"/>
  <c r="M13" i="160"/>
  <c r="M12" i="160"/>
  <c r="M11" i="160"/>
  <c r="M10" i="160"/>
  <c r="M9" i="160"/>
  <c r="M8" i="160"/>
  <c r="M7" i="160"/>
  <c r="M6" i="160"/>
  <c r="L11" i="159"/>
  <c r="K11" i="159"/>
  <c r="J11" i="159"/>
  <c r="I11" i="159"/>
  <c r="H11" i="159"/>
  <c r="G11" i="159"/>
  <c r="F11" i="159"/>
  <c r="E11" i="159"/>
  <c r="D11" i="159"/>
  <c r="C11" i="159"/>
  <c r="B11" i="159"/>
  <c r="M10" i="159"/>
  <c r="M9" i="159"/>
  <c r="M8" i="159"/>
  <c r="M7" i="159"/>
  <c r="M6" i="159"/>
  <c r="M11" i="159" s="1"/>
  <c r="M19" i="158"/>
  <c r="L19" i="158"/>
  <c r="K19" i="158"/>
  <c r="J19" i="158"/>
  <c r="I19" i="158"/>
  <c r="H19" i="158"/>
  <c r="G19" i="158"/>
  <c r="F19" i="158"/>
  <c r="E19" i="158"/>
  <c r="D19" i="158"/>
  <c r="C19" i="158"/>
  <c r="B19" i="158"/>
  <c r="N18" i="158"/>
  <c r="N17" i="158"/>
  <c r="N16" i="158"/>
  <c r="N15" i="158"/>
  <c r="N14" i="158"/>
  <c r="N13" i="158"/>
  <c r="N12" i="158"/>
  <c r="N11" i="158"/>
  <c r="N10" i="158"/>
  <c r="N19" i="158" s="1"/>
  <c r="N9" i="158"/>
  <c r="N8" i="158"/>
  <c r="N7" i="158"/>
  <c r="N6" i="158"/>
  <c r="L19" i="157"/>
  <c r="K19" i="157"/>
  <c r="J19" i="157"/>
  <c r="I19" i="157"/>
  <c r="H19" i="157"/>
  <c r="G19" i="157"/>
  <c r="F19" i="157"/>
  <c r="E19" i="157"/>
  <c r="D19" i="157"/>
  <c r="C19" i="157"/>
  <c r="B19" i="157"/>
  <c r="M18" i="157"/>
  <c r="M17" i="157"/>
  <c r="M16" i="157"/>
  <c r="M15" i="157"/>
  <c r="M14" i="157"/>
  <c r="M13" i="157"/>
  <c r="M12" i="157"/>
  <c r="M11" i="157"/>
  <c r="M10" i="157"/>
  <c r="M9" i="157"/>
  <c r="M8" i="157"/>
  <c r="M7" i="157"/>
  <c r="M6" i="157"/>
  <c r="M10" i="156"/>
  <c r="L10" i="156"/>
  <c r="K10" i="156"/>
  <c r="J10" i="156"/>
  <c r="I10" i="156"/>
  <c r="H10" i="156"/>
  <c r="G10" i="156"/>
  <c r="F10" i="156"/>
  <c r="E10" i="156"/>
  <c r="D10" i="156"/>
  <c r="C10" i="156"/>
  <c r="B10" i="156"/>
  <c r="M9" i="156"/>
  <c r="M8" i="156"/>
  <c r="M7" i="156"/>
  <c r="M6" i="156"/>
  <c r="M19" i="160" l="1"/>
  <c r="M19" i="157"/>
</calcChain>
</file>

<file path=xl/sharedStrings.xml><?xml version="1.0" encoding="utf-8"?>
<sst xmlns="http://schemas.openxmlformats.org/spreadsheetml/2006/main" count="1027" uniqueCount="590">
  <si>
    <t>Thoraxklinik Heidelberg gGmbH</t>
  </si>
  <si>
    <t>EBITDA</t>
  </si>
  <si>
    <t>EBIT</t>
  </si>
  <si>
    <t>EBT</t>
  </si>
  <si>
    <t>Baden-Württemberg</t>
  </si>
  <si>
    <t>Hessen</t>
  </si>
  <si>
    <t>Rheinland-Pfalz</t>
  </si>
  <si>
    <t>Bayern</t>
  </si>
  <si>
    <t>Universitätsklinikum und Medizinische Fakultät Heidelberg</t>
  </si>
  <si>
    <t>Berufsförderungswerk Kurt-Lindemann-Haus gGmbH</t>
  </si>
  <si>
    <t>Klinik Technik GmbH</t>
  </si>
  <si>
    <t>technology transfer heidelberg GmbH</t>
  </si>
  <si>
    <t>Klinik Service GmbH</t>
  </si>
  <si>
    <t>Kreiskrankenhaus Bergstraße Service GmbH</t>
  </si>
  <si>
    <t>Akademie für Gesundheitsberufe gGmbH</t>
  </si>
  <si>
    <t>MVZ für Strahlentherapie und Nuklearmedizin Weinheim</t>
  </si>
  <si>
    <t>MVZ am Kreiskrankenhaus Bergstraße gGmbH</t>
  </si>
  <si>
    <t>MR-Neurographie Nord</t>
  </si>
  <si>
    <t>A.</t>
  </si>
  <si>
    <t>B.</t>
  </si>
  <si>
    <t>C.</t>
  </si>
  <si>
    <t>D.</t>
  </si>
  <si>
    <t>E.</t>
  </si>
  <si>
    <t>UKHD</t>
  </si>
  <si>
    <t>Universitätsklinikum Heidelberg</t>
  </si>
  <si>
    <t>Kreiskrankenhaus Bergstraße</t>
  </si>
  <si>
    <t>Thoraxklinik</t>
  </si>
  <si>
    <t>Ambulante Operationen (Konzern)</t>
  </si>
  <si>
    <t>Heidelberger Ionenstrahl-Therapie (HIT) Betriebs-GmbH</t>
  </si>
  <si>
    <t>Kreiskrankenhaus Bergstraße GmbH</t>
  </si>
  <si>
    <t>Zurück zum Index</t>
  </si>
  <si>
    <t>Thema</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</si>
  <si>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</si>
  <si>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</si>
  <si>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</si>
  <si>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</si>
  <si>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</si>
  <si>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</si>
  <si>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</si>
  <si>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</si>
  <si>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</si>
  <si>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</si>
  <si>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</si>
  <si>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Prof. Dr. Johannes Backs</t>
  </si>
  <si>
    <t>Prof. Dr. Dr. h. c. Hans-Georg Kräusslich</t>
  </si>
  <si>
    <t>Prof. Dr. Dr. Jürgen Debus</t>
  </si>
  <si>
    <t xml:space="preserve">Prof. Dr. Hans-Ulrich Kauczor </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</si>
  <si>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</si>
  <si>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</si>
  <si>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</si>
  <si>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</si>
  <si>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</si>
  <si>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</si>
  <si>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</si>
  <si>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</si>
  <si>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</si>
  <si>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</si>
  <si>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</si>
  <si>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</si>
  <si>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</si>
  <si>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</si>
  <si>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</si>
  <si>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</si>
  <si>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</si>
  <si>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</si>
  <si>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</si>
  <si>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SFB 1129</t>
  </si>
  <si>
    <t>SFB 1158</t>
  </si>
  <si>
    <t>Prof. Dr. Rohini Kuner</t>
  </si>
  <si>
    <t>SFB 1389</t>
  </si>
  <si>
    <t xml:space="preserve">Prof. Dr. Wolfgang Wick
</t>
  </si>
  <si>
    <t>SFB-TRR 156</t>
  </si>
  <si>
    <t>Prof. Dr. Alexander Enk</t>
  </si>
  <si>
    <t>SFB-TRR 179</t>
  </si>
  <si>
    <t>Prof. Dr. Ralf Bartenschlager</t>
  </si>
  <si>
    <t>SFB 1249</t>
  </si>
  <si>
    <t>N-Heteropolyzyklen als Funktionsmaterialien</t>
  </si>
  <si>
    <t>SFB 1324</t>
  </si>
  <si>
    <t>Mechanismen und Funktionen des Wnt-Signalwegs</t>
  </si>
  <si>
    <t>SFB 1425</t>
  </si>
  <si>
    <t>Heidelberg, Freiburg</t>
  </si>
  <si>
    <t>SFB-TRR 152</t>
  </si>
  <si>
    <t>SFB-TRR 186</t>
  </si>
  <si>
    <t>Heidelberg, Berlin</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</si>
  <si>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</si>
  <si>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</si>
  <si>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</si>
  <si>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</si>
  <si>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</si>
  <si>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Prof. Dr. Matias Simons</t>
  </si>
  <si>
    <t>Förderer/Thema</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</si>
  <si>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</si>
  <si>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</si>
  <si>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</si>
  <si>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</si>
  <si>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</si>
  <si>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</si>
  <si>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</si>
  <si>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</si>
  <si>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</si>
  <si>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</si>
  <si>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</si>
  <si>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</si>
  <si>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</si>
  <si>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</si>
  <si>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</si>
  <si>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</si>
  <si>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</si>
  <si>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</si>
  <si>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</si>
  <si>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</si>
  <si>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</si>
  <si>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</si>
  <si>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</si>
  <si>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</si>
  <si>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</si>
  <si>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</si>
  <si>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</si>
  <si>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MEDISS (Medical Structured Scientific Program)</t>
  </si>
  <si>
    <t>Rahel Goitein-Straus</t>
  </si>
  <si>
    <t>DFG</t>
  </si>
  <si>
    <t>EU</t>
  </si>
  <si>
    <t>International Health</t>
  </si>
  <si>
    <t xml:space="preserve">Medical Biometry </t>
  </si>
  <si>
    <t xml:space="preserve">Medical Education </t>
  </si>
  <si>
    <t>Dr. sc. hum.</t>
  </si>
  <si>
    <t xml:space="preserve"> </t>
  </si>
  <si>
    <t>PPiA</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</si>
  <si>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</si>
  <si>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</si>
  <si>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Dr. Pianka
Dr. Klotz
Prof. Kieser
Prof- Debus
Prof. Kauczor
Dr. Schwab
Medizinische Fakultät Heidelberg</t>
  </si>
  <si>
    <t>Prof. Dr. Hans-Ulrich Kauczor
Prof. Dr. Till Bärnighausen
Medizinische Fakultät Heidelberg</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</si>
  <si>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</si>
  <si>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</si>
  <si>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</si>
  <si>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</si>
  <si>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</si>
  <si>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</si>
  <si>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</si>
  <si>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</si>
  <si>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</si>
  <si>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</si>
  <si>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</si>
  <si>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SFB 1261</t>
  </si>
  <si>
    <t>SFB 1328</t>
  </si>
  <si>
    <t>Hamburg, Göttingen, München, Bonn, Heidelberg</t>
  </si>
  <si>
    <t>SFB 1436</t>
  </si>
  <si>
    <t>Magdeburg, Berlin, Göttingen, Düsseldorf, Heidelberg</t>
  </si>
  <si>
    <t>SFB 1531</t>
  </si>
  <si>
    <t>Frankfurt am Main, Berlin, Mainz, Heidelberg</t>
  </si>
  <si>
    <t>München, Homburg, Freiburg, Heidelberg, Leipzig</t>
  </si>
  <si>
    <t>SFB-TRR 237</t>
  </si>
  <si>
    <t>München, Bonn, Dresden, Marburg, Heidelberg</t>
  </si>
  <si>
    <t>SFB-TRR 319</t>
  </si>
  <si>
    <t>Emmy Noether Der Beitrag des lateralen entorhinalen Kortex zur Langzeitgedächtnisbildung</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</si>
  <si>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</si>
  <si>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</si>
  <si>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Sachbeihilfe: Immuntherapie bei kardiovaskulären Erkrankungen</t>
  </si>
  <si>
    <t xml:space="preserve">Dr. Kai-Uwe Jarr                           </t>
  </si>
  <si>
    <t xml:space="preserve">Prof. Dr. Carsten Müller-Tidow  
</t>
  </si>
  <si>
    <t>Forschungsgruppe 5146: 
Rolle des Eisenstoffwechsels in der osteohepatischen Achse (FerrOs) 
TP05: Identifizierung von Eisen-induzierten Signalen für die Kontrolle der BMP Expression in Nicht-Parenchym Zellen der Leber</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</si>
  <si>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</si>
  <si>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</si>
  <si>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</si>
  <si>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</si>
  <si>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</si>
  <si>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</si>
  <si>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</si>
  <si>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</si>
  <si>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</si>
  <si>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</si>
  <si>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</si>
  <si>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</si>
  <si>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</si>
  <si>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</si>
  <si>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</si>
  <si>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</si>
  <si>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</si>
  <si>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</si>
  <si>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</si>
  <si>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</si>
  <si>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</si>
  <si>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</si>
  <si>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</si>
  <si>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</si>
  <si>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PD Dr. rer. nat. Solvig Diederichs</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</si>
  <si>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</si>
  <si>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</si>
  <si>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</si>
  <si>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</si>
  <si>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Dr. Rangel Leal Silva</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</si>
  <si>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</si>
  <si>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</si>
  <si>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</si>
  <si>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</si>
  <si>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</si>
  <si>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</si>
  <si>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</si>
  <si>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</si>
  <si>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</si>
  <si>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</si>
  <si>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</si>
  <si>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</si>
  <si>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</si>
  <si>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</si>
  <si>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</si>
  <si>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</si>
  <si>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</si>
  <si>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</si>
  <si>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</si>
  <si>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Markus Hohenfellner
Prof. Dr. Stefan Duensing
PD Dr. Anette Duensing
Dr. Viktoria Schütz</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</si>
  <si>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</si>
  <si>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</si>
  <si>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</si>
  <si>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</si>
  <si>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</si>
  <si>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</si>
  <si>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</si>
  <si>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</si>
  <si>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</si>
  <si>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</si>
  <si>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Heidelberg, Karlsruhe</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</si>
  <si>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</si>
  <si>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</si>
  <si>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</si>
  <si>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</si>
  <si>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</si>
  <si>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</si>
  <si>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</si>
  <si>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</si>
  <si>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</si>
  <si>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</si>
  <si>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</si>
  <si>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</si>
  <si>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</si>
  <si>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</si>
  <si>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</si>
  <si>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</si>
  <si>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</si>
  <si>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</si>
  <si>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</si>
  <si>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</si>
  <si>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</si>
  <si>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</si>
  <si>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</si>
  <si>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</si>
  <si>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</si>
  <si>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</si>
  <si>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</si>
  <si>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</si>
  <si>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Community-based engagement and intervenTions to stem the spread of antimicrobial resistance in the aqUatic environments catalysed by cLImate change and Plastic pollution interactions (TULIP)</t>
  </si>
  <si>
    <t>Prof. Dr. Joacim Rockloev</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</si>
  <si>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</si>
  <si>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</si>
  <si>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</si>
  <si>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</si>
  <si>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</si>
  <si>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</si>
  <si>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</si>
  <si>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</si>
  <si>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</si>
  <si>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</si>
  <si>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Prof. Dr. Martin Dugas
Prof. Dr. Martin Zeier
Prof. Dr. Hans-Christoph Friederich</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</si>
  <si>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</si>
  <si>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</si>
  <si>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Auszubildende 2024 (Konzern UKHD und MFHD)</t>
  </si>
  <si>
    <t>Auszubildende 2024</t>
  </si>
  <si>
    <t>Gesamtbewilligung</t>
  </si>
  <si>
    <t>Prof. Dr. Michael Boutros</t>
  </si>
  <si>
    <t>Prof. Dr. Michael Meinecke</t>
  </si>
  <si>
    <t>Workers 2024</t>
  </si>
  <si>
    <t>Heidelberg University Hospital – Annual Report 2024</t>
  </si>
  <si>
    <t>Index – Heidelberg University Hospital – Annual Report 2024</t>
  </si>
  <si>
    <t>Type of Service</t>
  </si>
  <si>
    <t>Medical Service</t>
  </si>
  <si>
    <t>Nursing Service</t>
  </si>
  <si>
    <t>Med./ Tech. Service</t>
  </si>
  <si>
    <t>Functional services</t>
  </si>
  <si>
    <t>Clinical House Staff</t>
  </si>
  <si>
    <t>Business/ Insurance</t>
  </si>
  <si>
    <t>Tech./ Main-tenance</t>
  </si>
  <si>
    <t>Adminis-tration</t>
  </si>
  <si>
    <t>Special Services</t>
  </si>
  <si>
    <t>Staff training sites</t>
  </si>
  <si>
    <t>Other staff</t>
  </si>
  <si>
    <t>Other employees</t>
  </si>
  <si>
    <t>Total</t>
  </si>
  <si>
    <t>Staff (workers) provided by UKHD 2024</t>
  </si>
  <si>
    <t xml:space="preserve">Staff (workers) provided by UKHD 2024	</t>
  </si>
  <si>
    <t>Trainees 2023</t>
  </si>
  <si>
    <t>Workers 2023 (group UKHD and MFHD)</t>
  </si>
  <si>
    <t>Workers 2023</t>
  </si>
  <si>
    <t>Staff (workers) provided by UKHD 2023</t>
  </si>
  <si>
    <t>Trainees 2023 (group UKHD and MFHD)</t>
  </si>
  <si>
    <t>Staff (workers) provided by UKHD 2022</t>
  </si>
  <si>
    <t>Workers 2022</t>
  </si>
  <si>
    <t>Trainees 2022</t>
  </si>
  <si>
    <t>Patients by federal state – Group</t>
  </si>
  <si>
    <t>Patients by federal state – UKHD</t>
  </si>
  <si>
    <t>Patients by federal state – Thoraxklinik</t>
  </si>
  <si>
    <t>Patients by federal state – Kreiskrankenhaus Bergstraße</t>
  </si>
  <si>
    <t>In-house services</t>
  </si>
  <si>
    <t>Outpatient Services – patients</t>
  </si>
  <si>
    <t>More outpatient services – UKHD</t>
  </si>
  <si>
    <t>Profit and Loss Account – UKHD</t>
  </si>
  <si>
    <t>Profit and Loss Account – Group</t>
  </si>
  <si>
    <t>Balance sheet – UKHD</t>
  </si>
  <si>
    <t>Balance sheet – Group</t>
  </si>
  <si>
    <t>EU Research Grants</t>
  </si>
  <si>
    <t>Ongoing ERC Grants in 2024</t>
  </si>
  <si>
    <t>Research Grants from the German Federal Government</t>
  </si>
  <si>
    <t>Other major German Research Foundation projects</t>
  </si>
  <si>
    <t>Projects with other sponsors</t>
  </si>
  <si>
    <t>Gender Equality</t>
  </si>
  <si>
    <t>Internal Research Support Programs</t>
  </si>
  <si>
    <t>Key performance indicators of the Medical Faculty</t>
  </si>
  <si>
    <t>Third-party funding to support research</t>
  </si>
  <si>
    <t>Total Students</t>
  </si>
  <si>
    <t>Doctorates</t>
  </si>
  <si>
    <t>Postdoctoral lecture qualifications</t>
  </si>
  <si>
    <t>Junior Development Programs</t>
  </si>
  <si>
    <t>Collaborative Research Centers of the German Research Foundation – Medical Faculty and Spokesperson</t>
  </si>
  <si>
    <t>Collaborative Research Centers of the German Research Foundation – Medical Faculty with Participation</t>
  </si>
  <si>
    <t>Male</t>
  </si>
  <si>
    <t>Female</t>
  </si>
  <si>
    <t>Course of Study</t>
  </si>
  <si>
    <t>Freshmen</t>
  </si>
  <si>
    <t>Graduates</t>
  </si>
  <si>
    <t>Medicine</t>
  </si>
  <si>
    <t>Dentistry</t>
  </si>
  <si>
    <t>Interprofessional Healthcare</t>
  </si>
  <si>
    <t>Medical Informatics - 
Bachelor</t>
  </si>
  <si>
    <t>Medical Informatics - 
Master</t>
  </si>
  <si>
    <t>Fed. Gov.</t>
  </si>
  <si>
    <t>Other</t>
  </si>
  <si>
    <t>State</t>
  </si>
  <si>
    <t>State Subsidy</t>
  </si>
  <si>
    <t>Balance Sheet Total</t>
  </si>
  <si>
    <t>Third-Party Funding Revenue</t>
  </si>
  <si>
    <t>Third-Party Funds towards State Subsidy</t>
  </si>
  <si>
    <t>Full-Time Employees</t>
  </si>
  <si>
    <t>of which Medical Service</t>
  </si>
  <si>
    <t>Winter Semester Students</t>
  </si>
  <si>
    <t>Summer Semester Students</t>
  </si>
  <si>
    <t>Program</t>
  </si>
  <si>
    <t>Goal/Content</t>
  </si>
  <si>
    <t>Support</t>
  </si>
  <si>
    <t>"Third-Party Funding“ Bonus Program</t>
  </si>
  <si>
    <t>Bonus Program Leading Publications</t>
  </si>
  <si>
    <t>Researchers will receive a bonus for the acquisition of third-party funding for biomedical projects, which were awarded in a recognized evaluation procedure</t>
  </si>
  <si>
    <t>Bonus for publications on research results which were predominantly developed at a facility of the Medical Faculty at the University of Heidelberg</t>
  </si>
  <si>
    <t>Postdoctoral qualification program qualified female researchers/physicians; protected research time: 2 years, 50% of the position</t>
  </si>
  <si>
    <t>Support for the transition of female physicians/researchers to their first independent research work; protected research time: 1 year, 50% of the position</t>
  </si>
  <si>
    <t>Support for research activities by women during or even after their residencies; protected research time: 3-6 months</t>
  </si>
  <si>
    <t>For female researchers and physicians with modular management training and competency seminars as well as mentoring by experienced leaders</t>
  </si>
  <si>
    <t>Absorption of the qualification costs</t>
  </si>
  <si>
    <t>For all medical and dental PhD students</t>
  </si>
  <si>
    <t>Research positions Dentistry</t>
  </si>
  <si>
    <t>Clinician Scientist Program</t>
  </si>
  <si>
    <t>Structured doctoral program in biology, natural sciences and clinical work for students of human medicine and dentistry after they have completed the first part of the state examination in medicine or the preliminary dental medicine examination</t>
  </si>
  <si>
    <t>The central goal of the Clinician Scientist Programm is to foster participating scientists’ development into scientific group or laboratory leaders. The program is designed for clinicians who are working in scientific research during their medical specialization training (fachärztliche Weiterbildung) and would like to carry out a research project at the Heidelberg University Hospital.</t>
  </si>
  <si>
    <t>The central goal of the Medical Scientist Programm is to foster participating scientists’ development into group or laboratory leaders in the field of biomedical research. The program is designed for post-doctoral scientists with above-average qualifications who are applying for a research position at the Heidelberg Faculty of Medicine.</t>
  </si>
  <si>
    <t>The central goal of the Medical Data Scientist Program is to foster participating scientists’ development into group or laboratory leaders in the field of medical research. The program is designed for post-doctoral scientists with above-average qualifications who are applying for a research position in the fields of medical informatics, medical bioinformatics, digitalization in medicine, or the medical data sciences at the Heidelberg Medical Faculty.</t>
  </si>
  <si>
    <t>Support for junior researchers in dentistry; funding of 50% of position for research work</t>
  </si>
  <si>
    <t>Modular qualification program for co-workers who are involved in the implementation of clinical trials.</t>
  </si>
  <si>
    <t>Faculty-wide, structural doctoral program to support the academic exchange with experienced scientists, good scientific practice, and specialized courses</t>
  </si>
  <si>
    <t>Magnetoelectric Sensors: From Composite Materials to Biomagnetic Diagnostics</t>
  </si>
  <si>
    <t>Adenine Nucleotides in Immunity and Inflammation</t>
  </si>
  <si>
    <t>Heterocellular Nature of Cardiac Lesions: Identities, Interactions, Implications</t>
  </si>
  <si>
    <t>Neural resources of cognition</t>
  </si>
  <si>
    <t>Damage control by the stroma-vascular compartment</t>
  </si>
  <si>
    <t>TRiPs to Homeostasis: Maintenance of Body Homeostasis by Transient Receptor Potential Channel Modules</t>
  </si>
  <si>
    <t>Molecular Switches: Spatio-temporal Control of Cellular Signal Transmission</t>
  </si>
  <si>
    <t>Nucleic Acid Immunity</t>
  </si>
  <si>
    <t>RMaP: RNA Modification and Processing</t>
  </si>
  <si>
    <t>Title</t>
  </si>
  <si>
    <t>Sites</t>
  </si>
  <si>
    <t>Spokesperson</t>
  </si>
  <si>
    <t>Molecular circuits of heart disease</t>
  </si>
  <si>
    <t>Integrative Analysis of Pathogen Replication and Spread</t>
  </si>
  <si>
    <t>From nociception to chronic pain: Structural functional features of neuronal pathways and their reorganization</t>
  </si>
  <si>
    <t>Overcoming the resistance to treatment of glioblastomas</t>
  </si>
  <si>
    <t>The skin as sensor and effector organ orchestrating local and systemic immune responses</t>
  </si>
  <si>
    <t>Determinants and dynamics of elimination versus persistance of hepatitis virus infection</t>
  </si>
  <si>
    <t>Topic</t>
  </si>
  <si>
    <t>Project Head</t>
  </si>
  <si>
    <t>m €</t>
  </si>
  <si>
    <t>Assets</t>
  </si>
  <si>
    <t>Equity and Liabilities</t>
  </si>
  <si>
    <t>Fixed assets</t>
  </si>
  <si>
    <t>Current assets</t>
  </si>
  <si>
    <t>Prepaid expenses and accrued income</t>
  </si>
  <si>
    <t>Total assets</t>
  </si>
  <si>
    <t>Equity</t>
  </si>
  <si>
    <t>Special items to finance the fixed assets</t>
  </si>
  <si>
    <t>Provisions</t>
  </si>
  <si>
    <t>Liabilities</t>
  </si>
  <si>
    <t>Accruals and deferred income</t>
  </si>
  <si>
    <t>Total equity and liabilities</t>
  </si>
  <si>
    <t>K €</t>
  </si>
  <si>
    <t>Revenues (incl. Inventory changes + own work capitalized)</t>
  </si>
  <si>
    <t>Personnel expenses</t>
  </si>
  <si>
    <t>Cost of materials</t>
  </si>
  <si>
    <t>Other income plus allocations and subsidies from the public budget</t>
  </si>
  <si>
    <t>Other expenses</t>
  </si>
  <si>
    <t>Asset write-downs affecting net income</t>
  </si>
  <si>
    <t>Financial results</t>
  </si>
  <si>
    <t>Earnings before taxes</t>
  </si>
  <si>
    <t>Net profit/ loss for the year</t>
  </si>
  <si>
    <t>Results of other subsidiaries</t>
  </si>
  <si>
    <t>Consolidated net income/loss</t>
  </si>
  <si>
    <t>Revenues (incl. Inventory changes)</t>
  </si>
  <si>
    <t>Financial result</t>
  </si>
  <si>
    <t>Net profit /loss for the year</t>
  </si>
  <si>
    <t>Retained earnings</t>
  </si>
  <si>
    <t>Allocation to the revenue reserves</t>
  </si>
  <si>
    <t>Withdrawal from the revenue reserves</t>
  </si>
  <si>
    <t>Net income</t>
  </si>
  <si>
    <t>External diagnostic services</t>
  </si>
  <si>
    <t>Metabolic Laboratory</t>
  </si>
  <si>
    <t>Newborn Screening</t>
  </si>
  <si>
    <t>Analysis Center</t>
  </si>
  <si>
    <t>Hygiene institute</t>
  </si>
  <si>
    <t>Institute for Immunology</t>
  </si>
  <si>
    <t>Institute for Transplantation Immunology</t>
  </si>
  <si>
    <t>Institute of Pathology</t>
  </si>
  <si>
    <t>Special Authorizations</t>
  </si>
  <si>
    <t>Social Pediatric Center</t>
  </si>
  <si>
    <t>Psychiatric Institute Outpatient Clinic</t>
  </si>
  <si>
    <t>1 Definition: Number of all patients per year independent of payors</t>
  </si>
  <si>
    <t>2 Definition: First admission of the patient in the quarter of specialized department, with regard to four quarters</t>
  </si>
  <si>
    <t>3 Definition: Number of personal patient contacts p.a.</t>
  </si>
  <si>
    <r>
      <t xml:space="preserve">Outpatients (group) </t>
    </r>
    <r>
      <rPr>
        <b/>
        <vertAlign val="superscript"/>
        <sz val="12"/>
        <color theme="1"/>
        <rFont val="Calibri"/>
        <family val="2"/>
      </rPr>
      <t>1</t>
    </r>
  </si>
  <si>
    <r>
      <t xml:space="preserve">New outpatients (group) </t>
    </r>
    <r>
      <rPr>
        <b/>
        <vertAlign val="superscript"/>
        <sz val="12"/>
        <color theme="1"/>
        <rFont val="Calibri"/>
        <family val="2"/>
      </rPr>
      <t>2</t>
    </r>
  </si>
  <si>
    <r>
      <t xml:space="preserve">Outpatient visits (group) </t>
    </r>
    <r>
      <rPr>
        <b/>
        <vertAlign val="superscript"/>
        <sz val="12"/>
        <color theme="1"/>
        <rFont val="Calibri"/>
        <family val="2"/>
      </rPr>
      <t>3</t>
    </r>
  </si>
  <si>
    <t>Number of beds (group)</t>
  </si>
  <si>
    <t>Full-time-In house patients (group, without patients from abroad)</t>
  </si>
  <si>
    <t>Case Mix (group, incl. patients staying beyond spec. key date)</t>
  </si>
  <si>
    <t>Case Mix Index (group, incl. patients staying beyond spec. key date)</t>
  </si>
  <si>
    <t>Full days (group)</t>
  </si>
  <si>
    <t>Average length of stay (group)</t>
  </si>
  <si>
    <t>Total catchment areas</t>
  </si>
  <si>
    <t>Abroad</t>
  </si>
  <si>
    <t>Germany total</t>
  </si>
  <si>
    <t>other German fed. States</t>
  </si>
  <si>
    <t>Total Amount Granted</t>
  </si>
  <si>
    <t>German Center for Cardiovascular Research (DZHK), 3.FP</t>
  </si>
  <si>
    <t>German Center for Infection Research (DZIF), 3.FP</t>
  </si>
  <si>
    <t>Adaptive Radiotherapy with Ion Beams (ARTEMIS)</t>
  </si>
  <si>
    <t>SMART-CARE: A systems medicine approach to stratify the relapse of cancer</t>
  </si>
  <si>
    <t>Heidelberg University Hospital – Annual Report 2025</t>
  </si>
  <si>
    <t>Workers 2025 (group UKHD and MFHD)</t>
  </si>
  <si>
    <t>Summe</t>
  </si>
  <si>
    <t>Dienstart</t>
  </si>
  <si>
    <t>PPIA</t>
  </si>
  <si>
    <t>K€</t>
  </si>
  <si>
    <t>IT-gestützte Verfahren zur Schutzbedarfsidentifizierung und -dokumentation
(PROTECT-ING)</t>
  </si>
  <si>
    <t>Diversis Viis, Plurima Solvens (DVPS)</t>
  </si>
  <si>
    <t>Prof. Dr. Sandy Engelhardt</t>
  </si>
  <si>
    <t>Restoring Cardiac Consuctivity in Atrial Fibrillation and Left Bundle Branch Blocks with Noble Metal-Based Nano-Biomaterials (NANOBEAT)</t>
  </si>
  <si>
    <t>Prof. Dr. med. Constanze Schmidt</t>
  </si>
  <si>
    <t>Uncovering the cortical cellular basis of specificity and chronicity of pain (PAIN ENSEMBLES)</t>
  </si>
  <si>
    <t>Advanced Grant</t>
  </si>
  <si>
    <t>Preventing Alport syndrome with a natural amino acid (RENOTREAT)</t>
  </si>
  <si>
    <t>Proof of Concept</t>
  </si>
  <si>
    <t>Prof. Dr. Darjus-Felix Tschaharganeh</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</si>
  <si>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</si>
  <si>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</si>
  <si>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</si>
  <si>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</si>
  <si>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t>German Center for Lung Research (DZL), 4. FP</t>
  </si>
  <si>
    <t>National cohorts, health survey 2nd funding phase</t>
  </si>
  <si>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</si>
  <si>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</si>
  <si>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</si>
  <si>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</si>
  <si>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</si>
  <si>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</si>
  <si>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</si>
  <si>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</si>
  <si>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</si>
  <si>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Prof. Dr. Dr. Till Bärnighausen
Dr. Sandra Barteit
Medizinische Fakultät Heidelberg</t>
  </si>
  <si>
    <t>Prof. Dr. Rosa Klotz</t>
  </si>
  <si>
    <t>Sachbeihilfe 
Identifizierung deregulierter Signalwege und zielgerichteter Therapien für Treibermutationen der klonalen Hämatopoese von unbestimmtem Potential (CHIP)</t>
  </si>
  <si>
    <t>Forschergruppe 5146:
Rolle des Eisenstoffwechsels in der osteohepatischen Achse (FerrOs)
TP05: Identifizierung von Eisen-induzierten Signalen für die Kontrolle der BMP Expression in Nicht-Parenchym Zellen der Leber</t>
  </si>
  <si>
    <t>Prof. Dr. Martina Muckenthaler
Medizinische Fakultät Heidelberg</t>
  </si>
  <si>
    <t>Sachbeihilfe
Verringerung des sekundären Krebsrisikos durch Messung der Neutronenexposition bei der Licht-Ionen-Strahlentherapie</t>
  </si>
  <si>
    <t>Prof. Dr. Oliver Jäkel
Medizinische Fakultät Heidelberg</t>
  </si>
  <si>
    <t>Forschungsgruppe 2936
Klimawandel und Gesundheit in Afrika südlich der Sahara
TP01: Die Rolle von landwirtschaftlichen Anpassungsstrategien in der Verringerung der Auswirkungen des Klimawandels auf den Ernährungszustand von Kindern</t>
  </si>
  <si>
    <t>Prof. Dr. Manuela De Allegri
MFHD</t>
  </si>
  <si>
    <t>NORFACE-Programm
Förderung des langfristigen Wohlbefindens von Kindern im vor-adoleszenten Alter und ihrer Familien</t>
  </si>
  <si>
    <t>Prof. Dr. Svenja Taubner
Medizinische Fakultät Heidelberg</t>
  </si>
  <si>
    <t>Emmy Noether
Schwangerschaftsbezogene neuronale und hormonelle Veränderungen im Zusammenhang mit Depressionsrisiko</t>
  </si>
  <si>
    <t>Dr. Nora Moog
MFHD</t>
  </si>
  <si>
    <t>Emmy Noether
Optimierung der Tuberkolosebehandlung: Kausale Inferenz und mathematische Modellierung zur Unterstützung der Entwicklung, Priorisierung und Evaluierung neuer Ansätze und Strategien</t>
  </si>
  <si>
    <t>Dr. Florian Marx
MFHD</t>
  </si>
  <si>
    <t>Sachbeihilfe
Zelluäre Auswirkungen von gestörten posttranlationalen Modifikationen des nuklearen RAGE bei der Signalisierung von anhaltenden DNA-Schäden</t>
  </si>
  <si>
    <t>Dr. Kumar Varun
MFHD</t>
  </si>
  <si>
    <t>Sachbeihilfe
IGNITE-PD: Gehinmechanismen der Apatihie: Modulierung der Motivation durch Tiefe Hirnstimulation bei M. Parkinson</t>
  </si>
  <si>
    <t>Dr. Damian Herz
MFHD</t>
  </si>
  <si>
    <t>Forschergruppe 5815
Strukturelle und funktionelle Heterogenität von lipid droplets
TP 01: Funtion von Perlipin 3 bei der Heterogenität und dem Stoffwechsel von Lipidtröpfchen</t>
  </si>
  <si>
    <t>Prof. Dr. Joachim Füllekrug
MFHD</t>
  </si>
  <si>
    <t>Forschergruppe 5146:
Rolle des Eisenstoffwechsels in der osteohepatischen Achse (FerrOs)
TP06: Analyse der Knochenzell-spezifischen Funktionen von Ferroportin"</t>
  </si>
  <si>
    <t>Dr. Sando Altamura</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</si>
  <si>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</si>
  <si>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Michael Boutros
MFHD</t>
  </si>
  <si>
    <t xml:space="preserve">Dietmar Hopp Stiftung: Heidelberger Konzept zur Heilung des Multiplen Myeloms </t>
  </si>
  <si>
    <t>Prof. Dr. Walter Haefeli
Prof. Dr. Georg F. Hoffmann
Dr. Kristine Chobanyan-Jürgens</t>
  </si>
  <si>
    <t>Prof. Dr. Petr Chlanda</t>
  </si>
  <si>
    <t>Dr. Frauke Mücksch</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</si>
  <si>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</si>
  <si>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</si>
  <si>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</si>
  <si>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</si>
  <si>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Prof. Dr. Dr. Jürgen Debus
Medizinische Fakultät Heidelberg</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</si>
  <si>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</si>
  <si>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</si>
  <si>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Dr. Seda Yerlikaya
MFHD</t>
  </si>
  <si>
    <t>Gemeinsamer Bundesausschuss (GB-A): ARTIFICE - Ambulante Stroke Unit Behandlung für ältere Menschen</t>
  </si>
  <si>
    <t>Prof. Dr. Jan Purrucker
MFHD</t>
  </si>
  <si>
    <t>The Paula &amp; Rodger Riney Foundation: Joint Program on Myeloma Immunotherapy - A German-Canadian Joint Program on Myeloma Immunotherapy</t>
  </si>
  <si>
    <t>Prof. Dr. Carsten Müller-Tidow
Prof. Dr. Marc-Steffen Raab
Medizinische Fakultät Heidelberg</t>
  </si>
  <si>
    <t>C.H.S. Stiftung: Nachwuchsgruppe "Understanding the Mechanisms of Long-Term Viral Sequelae"</t>
  </si>
  <si>
    <t>Dr. Stefanie Bader
Prof. Dr. h.c. Hans-Georg Kräusslich
Medizinische Fakultät Heidelberg</t>
  </si>
  <si>
    <t>Gemeinsamer Bundesausschuss (GB-A): CONFIDENCE - Primärversorgungsbasiertes gestuftes sektorenverbindendes Versorgungskonzept für Menschen mit postinfektiösen Müdigkeitssyndromen</t>
  </si>
  <si>
    <t>Prof. Dr. Attila Altina
Dr. Sandra Stengel
Medizinische Fakultät Heidelberg</t>
  </si>
  <si>
    <t>Dietmar-Hopp-Stiftung: Third-Generation Neuropathology (3G-NP): Beschleunigte und präzisere Analyse von Hirntumoren durch real-time long-read sequencing</t>
  </si>
  <si>
    <t>Prof. Dr. Dr. Felix Sahm
MFHD</t>
  </si>
  <si>
    <t>Bill &amp; Melinda Gates Stiftung: Clinical Validation Capacity for Viral Load and CD4</t>
  </si>
  <si>
    <t>Klaus Tschira Stiftung: W3-Proffesur für Künstliche Intelligenz in der Kardiovaskulären Medizin</t>
  </si>
  <si>
    <t>Prof. Dr. Sandy Engelhardt
Prof. Dr. Norbert Frey
MFHD</t>
  </si>
  <si>
    <t>Alois Hirdt-Erben- und Wieland-Stiftung: Nachwuchsgruppen "Partikel-Radiobiologie" und "Integrative Omics für KI für die personalisierte Radioonkologie" für das NCT</t>
  </si>
  <si>
    <t>Prof. Dr. Amir Abdollahi
Dr. Ivana Dokic
Dr. Dr. Maximilian Knoll
MFHD</t>
  </si>
  <si>
    <t>Gemeinsamer Bundesausschuss (GB-A): PedSDM - Bestandsaufnahme, Analyse und Empfehlungen zu Partizipation und Shared Dicision Makind in der pädiatrischen Routineversorgung</t>
  </si>
  <si>
    <t>PD Dr. Daniela Choukair
MFHD</t>
  </si>
  <si>
    <t>Dietmar-Hopp-Stiftung: iPATH - Digital home-based training for Physical Activition promotion in older adults after Total Hip arthroplasty: A randomized controlles trial"</t>
  </si>
  <si>
    <t>PD. Dr. Tobias Teiner
Dr. Christian Werner
MFHD</t>
  </si>
  <si>
    <t>Dietmar-Hopp-Stiftung: Erneuerung Femtosekunden Lasersysteme</t>
  </si>
  <si>
    <t>Prof. Dr. Gerd U. Auffarth
MFHD</t>
  </si>
  <si>
    <t>Deutsche Krebshilfe: IMPULS-A - Implementierung eines Unterstützungsprogramms für Langzeitkrebsüberlebende im Alter</t>
  </si>
  <si>
    <t>Prof. Dr. Hans-Christoph Friederich
Prof. Jürgen Bauer
Prof. Volker Arndt
Prof. Dr. Eva Winkler
Prof. Dr. Joachim Wiskemann
Medizinische Fakultät Heidelberg</t>
  </si>
  <si>
    <t>Gemeinsamer Bundesausschuss (GB-A): POSH - Instrument zur Unterstützung von Diagnose, Schweregraderhebung, Steuerung und Verlaufsmessung bei postviralen Syndromen in Hausartztpraxen</t>
  </si>
  <si>
    <t>Prof. Attila Altiner
MFHD</t>
  </si>
  <si>
    <t>Prof. Dr. Olaf Witt
Medizinische Fakultät Heidelberg</t>
  </si>
  <si>
    <t>Dr. Kai-Uwe Jarr
MFHD</t>
  </si>
  <si>
    <t>Vector-Stiftung: AquaTox - Neue Biomarker zur Detektion und Risikoabschätzung von persistenten anthropogenen Mikroschadstoffen</t>
  </si>
  <si>
    <t>Dr. Lisa Gölz
MFHD</t>
  </si>
  <si>
    <t>Gemeinsamer Bundesausschuss (GB-A): ENDO-EVE - Endometriose effektiv erkennen und koordiniert ganzheitlich therapieren</t>
  </si>
  <si>
    <t>Prof. Dr. Ariane Germeyer
Prof. Dr. Beate Ditzen
Dr. Jens Kessler
MFHD</t>
  </si>
  <si>
    <t>5 newly admitted students</t>
  </si>
  <si>
    <t>Medical Scientist Programm</t>
  </si>
  <si>
    <t>Medical Data Scientist Programm</t>
  </si>
  <si>
    <t>one position approved</t>
  </si>
  <si>
    <t>Curriculum Klinische Forschung</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</si>
  <si>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</si>
  <si>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</si>
  <si>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</si>
  <si>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</si>
  <si>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5 approvals</t>
  </si>
  <si>
    <t>3 approvals</t>
  </si>
  <si>
    <t>10 approvals</t>
  </si>
  <si>
    <t>About 4,81 million euros</t>
  </si>
  <si>
    <t>WiSe 24/25</t>
  </si>
  <si>
    <t>SoSe 25</t>
  </si>
  <si>
    <t>WiSe 2024/25</t>
  </si>
  <si>
    <t>Ongoing ERC Grants in 2025</t>
  </si>
  <si>
    <t>Staff (workers) provided by UKHD 2025</t>
  </si>
  <si>
    <t>Trainees 2025 (group UKHD and MFHD)</t>
  </si>
  <si>
    <t>Workers 2024 (group UKHD and MFHD)
Workers 2024 (group UKHD and MFHD)</t>
  </si>
  <si>
    <t>12 approvals from 2024 (program ran from 2024 to 2025)</t>
  </si>
  <si>
    <t>Total Grant</t>
  </si>
  <si>
    <t>200 K€</t>
  </si>
  <si>
    <t>Heidelberg University Hospital – Annual Report 2025 – Key Figures Comparison</t>
  </si>
  <si>
    <t>Balance Sheet – UKHD</t>
  </si>
  <si>
    <t>Balance Sheet – Group</t>
  </si>
  <si>
    <t>Prof. Dr. Franz Schaefer
Prof. Dr. Stefan Kölker
Prof. Dr. Rebecca Schüle
Prof. Dr. Grimm</t>
  </si>
  <si>
    <t>Ongoing projects in 2025 with funding of more than 500,000 euros</t>
  </si>
  <si>
    <t>Ongoing projects in 2025 with funding of more than 1 million euros</t>
  </si>
  <si>
    <t xml:space="preserve">Deutsche Kinderkrebsstiftung: Targeted Padiatric High-Grade Glioma Therapy (TarGeT-A) </t>
  </si>
  <si>
    <t>Corona-Stiftung: Nachwuchsgruppe “Immuncheckpoint-Therapie bei Atherosklerose”</t>
  </si>
  <si>
    <t>9 positions approved</t>
  </si>
  <si>
    <t>4 positions approved</t>
  </si>
  <si>
    <t>3 positions approved</t>
  </si>
  <si>
    <t>11 positions approved</t>
  </si>
  <si>
    <t>Structured doctoral program (formerly: MD/PhD program)</t>
  </si>
  <si>
    <t>Short-Term Grants</t>
  </si>
  <si>
    <t>Mentoring Program</t>
  </si>
  <si>
    <t>Olympia Moratamed</t>
  </si>
  <si>
    <t>K€ Amount Granted</t>
  </si>
  <si>
    <t>Healthcare Research/Implementation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</si>
</sst>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00"/>
    <numFmt numFmtId="166" formatCode="#,##0.0,,"/>
    <numFmt numFmtId="167" formatCode="#,##0.0,"/>
    <numFmt numFmtId="168" formatCode="#,##0,\ &quot;TEUR&quot;"/>
    <numFmt numFmtId="169" formatCode="d/m/yyyy"/>
    <numFmt numFmtId="170" formatCode="#,##0.0%"/>
    <numFmt numFmtId="171" formatCode="#,##0.0,\ &quot;K€&quot;"/>
    <numFmt numFmtId="172" formatCode="#,##0.0\ &quot;K€&quot;"/>
    <numFmt numFmtId="173" formatCode="#,##0,\ &quot;K€&quot;"/>
  </numFmts>
  <fonts count="56" x14ac:knownFonts="1">
    <font>
      <sz val="11"/>
      <color indexed="8"/>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2"/>
      <color theme="2"/>
      <name val="Calibri"/>
      <family val="2"/>
    </font>
    <font>
      <b/>
      <vertAlign val="superscript"/>
      <sz val="12"/>
      <color theme="1"/>
      <name val="Calibri"/>
      <family val="2"/>
    </font>
    <font>
      <sz val="9"/>
      <color theme="1"/>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b/>
      <sz val="12"/>
      <color theme="1"/>
      <name val="Calibri"/>
      <family val="2"/>
      <scheme val="minor"/>
    </font>
    <font>
      <sz val="10"/>
      <name val="Arial"/>
      <family val="2"/>
    </font>
    <font>
      <sz val="12"/>
      <color rgb="FFFF0000"/>
      <name val="Calibri"/>
      <family val="2"/>
    </font>
    <font>
      <sz val="12"/>
      <color theme="1"/>
      <name val="Calibri (Textkörper)"/>
    </font>
    <font>
      <sz val="12"/>
      <name val="Calibri (Textkörper)"/>
    </font>
    <font>
      <b/>
      <sz val="12"/>
      <color theme="1"/>
      <name val="Calibri (Textkörper)"/>
    </font>
    <font>
      <b/>
      <sz val="12"/>
      <color theme="3"/>
      <name val="Calibri"/>
      <family val="2"/>
      <scheme val="minor"/>
    </font>
    <font>
      <b/>
      <sz val="16"/>
      <color theme="2"/>
      <name val="Calibri"/>
      <family val="2"/>
    </font>
    <font>
      <sz val="14"/>
      <color theme="4"/>
      <name val="Calibri"/>
      <family val="2"/>
      <scheme val="minor"/>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3"/>
      <color theme="1"/>
      <name val="Calibri"/>
      <family val="2"/>
    </font>
    <font>
      <b/>
      <sz val="11"/>
      <color indexed="8"/>
      <name val="Calibri"/>
      <family val="2"/>
      <scheme val="minor"/>
    </font>
    <font>
      <sz val="11"/>
      <color rgb="FF0000FF"/>
      <name val="Calibri"/>
      <family val="2"/>
      <scheme val="minor"/>
    </font>
    <font>
      <b/>
      <sz val="12"/>
      <color rgb="FF333333"/>
      <name val="Calibri"/>
      <family val="2"/>
      <scheme val="minor"/>
    </font>
    <font>
      <b/>
      <sz val="14"/>
      <color rgb="FF333333"/>
      <name val="Calibri"/>
      <family val="2"/>
      <scheme val="minor"/>
    </font>
    <font>
      <b/>
      <sz val="11"/>
      <color theme="2"/>
      <name val="Calibri"/>
      <family val="2"/>
    </font>
    <font>
      <sz val="11"/>
      <color theme="2"/>
      <name val="Calibri"/>
      <family val="2"/>
    </font>
    <font>
      <b/>
      <sz val="11"/>
      <color rgb="FFFFFFFF"/>
      <name val="Calibri"/>
      <family val="2"/>
      <scheme val="minor"/>
    </font>
    <font>
      <sz val="11"/>
      <color rgb="FFFFFFFF"/>
      <name val="Calibri"/>
      <family val="2"/>
      <scheme val="minor"/>
    </font>
    <font>
      <sz val="12"/>
      <color rgb="FF333333"/>
      <name val="Calibri"/>
      <family val="2"/>
      <scheme val="minor"/>
    </font>
    <font>
      <b/>
      <sz val="12"/>
      <color rgb="FF333333"/>
      <name val="Calibri"/>
      <family val="2"/>
    </font>
    <font>
      <b/>
      <sz val="12"/>
      <color rgb="FF004A6F"/>
      <name val="Calibri"/>
      <family val="2"/>
    </font>
    <font>
      <b/>
      <sz val="13"/>
      <color rgb="FFFFFFFF"/>
      <name val="Calibri"/>
      <family val="2"/>
    </font>
    <font>
      <sz val="12"/>
      <color rgb="FF333333"/>
      <name val="Calibri"/>
      <family val="2"/>
    </font>
    <font>
      <sz val="11"/>
      <color rgb="FFFFFFFF"/>
      <name val="Calibri"/>
      <family val="2"/>
    </font>
    <font>
      <b/>
      <sz val="11"/>
      <color rgb="FFFFFFFF"/>
      <name val="Calibri"/>
      <family val="2"/>
    </font>
    <font>
      <sz val="12"/>
      <color rgb="FF000000"/>
      <name val="Calibri"/>
      <family val="2"/>
      <scheme val="minor"/>
    </font>
    <font>
      <sz val="12"/>
      <color rgb="FF000000"/>
      <name val="Calibri"/>
      <family val="2"/>
    </font>
    <font>
      <sz val="12"/>
      <color rgb="FFFFFFFF"/>
      <name val="Calibri"/>
      <family val="2"/>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indexed="55"/>
        <bgColor indexed="64"/>
      </patternFill>
    </fill>
    <fill>
      <patternFill patternType="solid">
        <fgColor theme="1" tint="0.59999389629810485"/>
        <bgColor indexed="64"/>
      </patternFill>
    </fill>
    <fill>
      <patternFill patternType="solid">
        <fgColor rgb="FF999999"/>
        <bgColor rgb="FF000000"/>
      </patternFill>
    </fill>
    <fill>
      <patternFill patternType="solid">
        <fgColor rgb="FF999999"/>
        <bgColor rgb="FFFFFFFF"/>
      </patternFill>
    </fill>
    <fill>
      <patternFill patternType="solid">
        <fgColor rgb="FFFFFFFF"/>
        <bgColor rgb="FF000000"/>
      </patternFill>
    </fill>
    <fill>
      <patternFill patternType="solid">
        <fgColor rgb="FFEBEBEB"/>
        <bgColor rgb="FF000000"/>
      </patternFill>
    </fill>
    <fill>
      <patternFill patternType="solid">
        <fgColor rgb="FFEBEBEB"/>
        <bgColor rgb="FFFFFFFF"/>
      </patternFill>
    </fill>
  </fills>
  <borders count="58">
    <border>
      <left/>
      <right/>
      <top/>
      <bottom/>
      <diagonal/>
    </border>
    <border>
      <left/>
      <right/>
      <top/>
      <bottom/>
      <diagonal/>
    </border>
    <border>
      <left/>
      <right/>
      <top/>
      <bottom style="medium">
        <color theme="4"/>
      </bottom>
      <diagonal/>
    </border>
    <border>
      <left/>
      <right/>
      <top/>
      <bottom style="thin">
        <color theme="5"/>
      </bottom>
      <diagonal/>
    </border>
    <border>
      <left/>
      <right/>
      <top style="thin">
        <color theme="5"/>
      </top>
      <bottom style="thin">
        <color theme="5"/>
      </bottom>
      <diagonal/>
    </border>
    <border>
      <left/>
      <right style="thin">
        <color theme="5"/>
      </right>
      <top/>
      <bottom/>
      <diagonal/>
    </border>
    <border>
      <left/>
      <right/>
      <top style="thin">
        <color theme="5"/>
      </top>
      <bottom/>
      <diagonal/>
    </border>
    <border>
      <left/>
      <right/>
      <top style="thin">
        <color theme="5"/>
      </top>
      <bottom style="medium">
        <color theme="5"/>
      </bottom>
      <diagonal/>
    </border>
    <border>
      <left/>
      <right/>
      <top style="double">
        <color theme="5"/>
      </top>
      <bottom style="medium">
        <color theme="4"/>
      </bottom>
      <diagonal/>
    </border>
    <border>
      <left/>
      <right/>
      <top style="medium">
        <color theme="5"/>
      </top>
      <bottom style="double">
        <color theme="5"/>
      </bottom>
      <diagonal/>
    </border>
    <border>
      <left/>
      <right/>
      <top style="thin">
        <color theme="5"/>
      </top>
      <bottom style="double">
        <color theme="5"/>
      </bottom>
      <diagonal/>
    </border>
    <border>
      <left/>
      <right/>
      <top style="double">
        <color theme="5"/>
      </top>
      <bottom style="medium">
        <color auto="1"/>
      </bottom>
      <diagonal/>
    </border>
    <border>
      <left/>
      <right/>
      <top style="medium">
        <color theme="5"/>
      </top>
      <bottom style="thin">
        <color theme="5"/>
      </bottom>
      <diagonal/>
    </border>
    <border>
      <left/>
      <right/>
      <top/>
      <bottom style="double">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thin">
        <color theme="5"/>
      </left>
      <right/>
      <top/>
      <bottom/>
      <diagonal/>
    </border>
    <border>
      <left/>
      <right/>
      <top/>
      <bottom style="medium">
        <color rgb="FFACACAC"/>
      </bottom>
      <diagonal/>
    </border>
    <border>
      <left/>
      <right/>
      <top/>
      <bottom style="double">
        <color rgb="FFACACAC"/>
      </bottom>
      <diagonal/>
    </border>
    <border>
      <left/>
      <right/>
      <top/>
      <bottom style="medium">
        <color rgb="FF333333"/>
      </bottom>
      <diagonal/>
    </border>
    <border>
      <left/>
      <right/>
      <top/>
      <bottom style="thin">
        <color theme="2"/>
      </bottom>
      <diagonal/>
    </border>
    <border>
      <left/>
      <right/>
      <top style="thin">
        <color theme="2"/>
      </top>
      <bottom/>
      <diagonal/>
    </border>
    <border>
      <left/>
      <right/>
      <top style="medium">
        <color theme="5"/>
      </top>
      <bottom/>
      <diagonal/>
    </border>
    <border>
      <left/>
      <right/>
      <top style="medium">
        <color theme="4"/>
      </top>
      <bottom/>
      <diagonal/>
    </border>
    <border>
      <left/>
      <right/>
      <top/>
      <bottom style="thin">
        <color rgb="FFACACAC"/>
      </bottom>
      <diagonal/>
    </border>
    <border>
      <left/>
      <right/>
      <top style="double">
        <color rgb="FFACACAC"/>
      </top>
      <bottom style="medium">
        <color rgb="FF333333"/>
      </bottom>
      <diagonal/>
    </border>
    <border>
      <left/>
      <right/>
      <top style="thin">
        <color rgb="FFACACAC"/>
      </top>
      <bottom style="thin">
        <color rgb="FFACACAC"/>
      </bottom>
      <diagonal/>
    </border>
    <border>
      <left style="thin">
        <color rgb="FFC6C6C6"/>
      </left>
      <right style="thin">
        <color rgb="FFC6C6C6"/>
      </right>
      <top style="thin">
        <color rgb="FFC6C6C6"/>
      </top>
      <bottom style="thin">
        <color rgb="FFACACAC"/>
      </bottom>
      <diagonal/>
    </border>
    <border>
      <left style="thin">
        <color rgb="FFC6C6C6"/>
      </left>
      <right style="thin">
        <color rgb="FFC6C6C6"/>
      </right>
      <top style="thin">
        <color rgb="FFC6C6C6"/>
      </top>
      <bottom style="thin">
        <color rgb="FFC6C6C6"/>
      </bottom>
      <diagonal/>
    </border>
    <border>
      <left/>
      <right/>
      <top style="double">
        <color rgb="FFACACAC"/>
      </top>
      <bottom style="medium">
        <color rgb="FF000000"/>
      </bottom>
      <diagonal/>
    </border>
    <border>
      <left/>
      <right/>
      <top style="thin">
        <color rgb="FFACACAC"/>
      </top>
      <bottom style="medium">
        <color rgb="FFACACAC"/>
      </bottom>
      <diagonal/>
    </border>
    <border>
      <left/>
      <right/>
      <top style="medium">
        <color rgb="FFACACAC"/>
      </top>
      <bottom style="double">
        <color rgb="FFACACAC"/>
      </bottom>
      <diagonal/>
    </border>
    <border>
      <left/>
      <right/>
      <top style="thin">
        <color rgb="FFACACAC"/>
      </top>
      <bottom/>
      <diagonal/>
    </border>
    <border>
      <left/>
      <right/>
      <top style="medium">
        <color rgb="FFACACAC"/>
      </top>
      <bottom style="thin">
        <color rgb="FFACACAC"/>
      </bottom>
      <diagonal/>
    </border>
    <border>
      <left style="thin">
        <color rgb="FFC6C6C6"/>
      </left>
      <right style="thin">
        <color rgb="FFC6C6C6"/>
      </right>
      <top style="thin">
        <color rgb="FFACACAC"/>
      </top>
      <bottom style="thin">
        <color rgb="FFACACAC"/>
      </bottom>
      <diagonal/>
    </border>
    <border>
      <left/>
      <right/>
      <top style="medium">
        <color rgb="FFACACAC"/>
      </top>
      <bottom/>
      <diagonal/>
    </border>
    <border>
      <left/>
      <right/>
      <top style="double">
        <color rgb="FFACACAC"/>
      </top>
      <bottom style="medium">
        <color rgb="FF004A6F"/>
      </bottom>
      <diagonal/>
    </border>
    <border>
      <left/>
      <right style="thin">
        <color rgb="FFC6C6C6"/>
      </right>
      <top style="thin">
        <color rgb="FFC6C6C6"/>
      </top>
      <bottom style="thin">
        <color rgb="FFC6C6C6"/>
      </bottom>
      <diagonal/>
    </border>
    <border>
      <left style="thin">
        <color rgb="FFC6C6C6"/>
      </left>
      <right style="thin">
        <color rgb="FFC6C6C6"/>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rgb="FFC6C6C6"/>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style="thin">
        <color rgb="FFFFFFFF"/>
      </bottom>
      <diagonal/>
    </border>
    <border>
      <left style="medium">
        <color rgb="FFFFFFFF"/>
      </left>
      <right/>
      <top style="medium">
        <color rgb="FFFFFFFF"/>
      </top>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bottom/>
      <diagonal/>
    </border>
    <border>
      <left style="thin">
        <color rgb="FFFFFFFF"/>
      </left>
      <right/>
      <top style="thin">
        <color rgb="FFFFFFFF"/>
      </top>
      <bottom style="thin">
        <color rgb="FFFFFFFF"/>
      </bottom>
      <diagonal/>
    </border>
    <border>
      <left style="thin">
        <color rgb="FFC6C6C6"/>
      </left>
      <right style="thin">
        <color rgb="FFACACAC"/>
      </right>
      <top style="thin">
        <color rgb="FFC6C6C6"/>
      </top>
      <bottom style="thin">
        <color rgb="FFC6C6C6"/>
      </bottom>
      <diagonal/>
    </border>
    <border>
      <left/>
      <right style="thin">
        <color rgb="FFACACAC"/>
      </right>
      <top/>
      <bottom style="thin">
        <color rgb="FFACACAC"/>
      </bottom>
      <diagonal/>
    </border>
    <border>
      <left/>
      <right style="thin">
        <color rgb="FFACACAC"/>
      </right>
      <top style="double">
        <color rgb="FFACACAC"/>
      </top>
      <bottom style="medium">
        <color rgb="FF004A6F"/>
      </bottom>
      <diagonal/>
    </border>
    <border>
      <left style="thin">
        <color rgb="FFACACAC"/>
      </left>
      <right/>
      <top style="double">
        <color rgb="FFACACAC"/>
      </top>
      <bottom style="medium">
        <color rgb="FF004A6F"/>
      </bottom>
      <diagonal/>
    </border>
    <border>
      <left style="thin">
        <color rgb="FFACACAC"/>
      </left>
      <right/>
      <top/>
      <bottom style="thin">
        <color rgb="FFACACAC"/>
      </bottom>
      <diagonal/>
    </border>
    <border>
      <left/>
      <right style="thin">
        <color rgb="FFACACAC"/>
      </right>
      <top style="thin">
        <color rgb="FFACACAC"/>
      </top>
      <bottom style="thin">
        <color rgb="FFACACAC"/>
      </bottom>
      <diagonal/>
    </border>
    <border>
      <left/>
      <right style="thin">
        <color rgb="FFACACAC"/>
      </right>
      <top style="thin">
        <color rgb="FFACACAC"/>
      </top>
      <bottom style="double">
        <color rgb="FFACACAC"/>
      </bottom>
      <diagonal/>
    </border>
    <border>
      <left/>
      <right style="thin">
        <color rgb="FFACACAC"/>
      </right>
      <top style="thin">
        <color rgb="FFACACAC"/>
      </top>
      <bottom/>
      <diagonal/>
    </border>
    <border>
      <left/>
      <right/>
      <top style="medium">
        <color rgb="FFACACAC"/>
      </top>
      <bottom style="medium">
        <color rgb="FFACACAC"/>
      </bottom>
      <diagonal/>
    </border>
  </borders>
  <cellStyleXfs count="24">
    <xf numFmtId="0" fontId="0" fillId="0" borderId="0"/>
    <xf numFmtId="0" fontId="7" fillId="0" borderId="1"/>
    <xf numFmtId="0" fontId="15" fillId="0" borderId="1"/>
    <xf numFmtId="0" fontId="14" fillId="0" borderId="1"/>
    <xf numFmtId="0" fontId="17" fillId="0" borderId="0" applyNumberFormat="0" applyFill="0" applyBorder="0" applyAlignment="0" applyProtection="0"/>
    <xf numFmtId="0" fontId="5" fillId="0" borderId="1"/>
    <xf numFmtId="0" fontId="5" fillId="0" borderId="1"/>
    <xf numFmtId="0" fontId="21" fillId="0" borderId="1"/>
    <xf numFmtId="0" fontId="21" fillId="0" borderId="1"/>
    <xf numFmtId="0" fontId="9" fillId="0" borderId="8" applyNumberFormat="0" applyAlignment="0">
      <alignment wrapText="1"/>
    </xf>
    <xf numFmtId="0" fontId="10" fillId="0" borderId="12" applyNumberFormat="0" applyAlignment="0">
      <alignment wrapText="1"/>
    </xf>
    <xf numFmtId="3" fontId="6" fillId="0" borderId="4" applyNumberFormat="0" applyAlignment="0">
      <alignment horizontal="right" wrapText="1"/>
    </xf>
    <xf numFmtId="0" fontId="10" fillId="0" borderId="2">
      <alignment wrapText="1"/>
    </xf>
    <xf numFmtId="0" fontId="17" fillId="0" borderId="1" applyNumberFormat="0" applyFill="0" applyBorder="0" applyAlignment="0" applyProtection="0"/>
    <xf numFmtId="0" fontId="29" fillId="0" borderId="1"/>
    <xf numFmtId="0" fontId="30" fillId="0" borderId="1">
      <alignment vertical="center"/>
    </xf>
    <xf numFmtId="49" fontId="32" fillId="5" borderId="15">
      <alignment horizontal="left" vertical="top" wrapText="1"/>
      <protection locked="0"/>
    </xf>
    <xf numFmtId="0" fontId="6" fillId="0" borderId="4" applyNumberFormat="0" applyAlignment="0">
      <alignment vertical="top" wrapText="1"/>
    </xf>
    <xf numFmtId="49" fontId="31" fillId="4" borderId="16" applyNumberFormat="0" applyAlignment="0">
      <alignment horizontal="left" vertical="top" wrapText="1"/>
    </xf>
    <xf numFmtId="0" fontId="9" fillId="0" borderId="14" applyNumberFormat="0" applyAlignment="0">
      <alignment wrapText="1"/>
    </xf>
    <xf numFmtId="0" fontId="8" fillId="2" borderId="1" applyNumberFormat="0" applyAlignment="0">
      <alignment wrapText="1"/>
    </xf>
    <xf numFmtId="0" fontId="5" fillId="0" borderId="1"/>
    <xf numFmtId="0" fontId="5" fillId="0" borderId="1"/>
    <xf numFmtId="9" fontId="29" fillId="0" borderId="0" applyFont="0" applyFill="0" applyBorder="0" applyAlignment="0" applyProtection="0"/>
  </cellStyleXfs>
  <cellXfs count="262">
    <xf numFmtId="0" fontId="0" fillId="0" borderId="0" xfId="0"/>
    <xf numFmtId="0" fontId="0" fillId="0" borderId="1" xfId="0" applyBorder="1"/>
    <xf numFmtId="0" fontId="16" fillId="0" borderId="1" xfId="0" applyFont="1" applyBorder="1"/>
    <xf numFmtId="0" fontId="6" fillId="0" borderId="1" xfId="0" applyFont="1" applyBorder="1" applyAlignment="1">
      <alignment horizontal="right" wrapText="1"/>
    </xf>
    <xf numFmtId="0" fontId="6" fillId="0" borderId="1" xfId="0" applyFont="1" applyBorder="1" applyAlignment="1">
      <alignment wrapText="1"/>
    </xf>
    <xf numFmtId="0" fontId="16" fillId="0" borderId="1" xfId="0" applyFont="1" applyBorder="1" applyAlignment="1">
      <alignment wrapText="1"/>
    </xf>
    <xf numFmtId="0" fontId="0" fillId="0" borderId="1" xfId="0" applyBorder="1" applyAlignment="1">
      <alignment wrapText="1"/>
    </xf>
    <xf numFmtId="0" fontId="0" fillId="3" borderId="1" xfId="0" applyFill="1" applyBorder="1" applyAlignment="1">
      <alignment wrapText="1"/>
    </xf>
    <xf numFmtId="0" fontId="0" fillId="3" borderId="1" xfId="0" applyFill="1" applyBorder="1"/>
    <xf numFmtId="0" fontId="6" fillId="0" borderId="4" xfId="11" applyNumberFormat="1" applyAlignment="1">
      <alignment horizontal="left" wrapText="1" indent="1"/>
    </xf>
    <xf numFmtId="49" fontId="6" fillId="0" borderId="4" xfId="11" applyNumberFormat="1" applyAlignment="1">
      <alignment horizontal="left" wrapText="1" indent="1"/>
    </xf>
    <xf numFmtId="0" fontId="27" fillId="2" borderId="1" xfId="0" applyFont="1" applyFill="1" applyBorder="1" applyAlignment="1">
      <alignment horizontal="left" wrapText="1"/>
    </xf>
    <xf numFmtId="0" fontId="28" fillId="0" borderId="3" xfId="0" applyFont="1" applyBorder="1" applyAlignment="1">
      <alignment indent="1"/>
    </xf>
    <xf numFmtId="0" fontId="10" fillId="0" borderId="12" xfId="10" applyAlignment="1">
      <alignment horizontal="left" wrapText="1"/>
    </xf>
    <xf numFmtId="0" fontId="6" fillId="0" borderId="1" xfId="14" applyFont="1" applyAlignment="1">
      <alignment horizontal="right" wrapText="1"/>
    </xf>
    <xf numFmtId="0" fontId="6" fillId="0" borderId="1" xfId="14" applyFont="1" applyAlignment="1">
      <alignment wrapText="1"/>
    </xf>
    <xf numFmtId="0" fontId="16" fillId="0" borderId="1" xfId="14" applyFont="1"/>
    <xf numFmtId="0" fontId="6" fillId="0" borderId="1" xfId="14" applyFont="1" applyAlignment="1">
      <alignment horizontal="left" vertical="top" wrapText="1"/>
    </xf>
    <xf numFmtId="0" fontId="6" fillId="0" borderId="1" xfId="14" applyFont="1" applyAlignment="1">
      <alignment horizontal="right" vertical="top" wrapText="1"/>
    </xf>
    <xf numFmtId="0" fontId="6" fillId="0" borderId="1" xfId="14" applyFont="1" applyAlignment="1">
      <alignment vertical="top" wrapText="1"/>
    </xf>
    <xf numFmtId="0" fontId="8" fillId="2" borderId="1" xfId="14" applyFont="1" applyFill="1" applyAlignment="1">
      <alignment wrapText="1"/>
    </xf>
    <xf numFmtId="0" fontId="8" fillId="2" borderId="1" xfId="14" applyFont="1" applyFill="1" applyAlignment="1">
      <alignment horizontal="left" wrapText="1"/>
    </xf>
    <xf numFmtId="0" fontId="8" fillId="2" borderId="1" xfId="14" applyFont="1" applyFill="1" applyAlignment="1">
      <alignment horizontal="right" wrapText="1"/>
    </xf>
    <xf numFmtId="0" fontId="6" fillId="0" borderId="1" xfId="14" applyFont="1" applyAlignment="1">
      <alignment horizontal="left" wrapText="1"/>
    </xf>
    <xf numFmtId="0" fontId="22" fillId="0" borderId="1" xfId="14" applyFont="1" applyAlignment="1">
      <alignment wrapText="1"/>
    </xf>
    <xf numFmtId="0" fontId="6" fillId="0" borderId="4" xfId="17" applyAlignment="1">
      <alignment vertical="top" wrapText="1"/>
    </xf>
    <xf numFmtId="0" fontId="6" fillId="0" borderId="4" xfId="17" applyAlignment="1">
      <alignment horizontal="left" vertical="top" wrapText="1"/>
    </xf>
    <xf numFmtId="0" fontId="36" fillId="0" borderId="1" xfId="14" applyFont="1" applyAlignment="1">
      <alignment wrapText="1"/>
    </xf>
    <xf numFmtId="0" fontId="6" fillId="0" borderId="4" xfId="17" applyAlignment="1">
      <alignment horizontal="right" vertical="top" wrapText="1"/>
    </xf>
    <xf numFmtId="0" fontId="22" fillId="3" borderId="1" xfId="14" applyFont="1" applyFill="1" applyAlignment="1">
      <alignment horizontal="left" wrapText="1"/>
    </xf>
    <xf numFmtId="0" fontId="22" fillId="0" borderId="1" xfId="14" applyFont="1" applyAlignment="1">
      <alignment horizontal="right" vertical="top" wrapText="1"/>
    </xf>
    <xf numFmtId="0" fontId="6" fillId="0" borderId="4" xfId="17" applyAlignment="1">
      <alignment wrapText="1"/>
    </xf>
    <xf numFmtId="164" fontId="6" fillId="0" borderId="1" xfId="14" applyNumberFormat="1" applyFont="1" applyAlignment="1">
      <alignment wrapText="1"/>
    </xf>
    <xf numFmtId="164" fontId="6" fillId="0" borderId="1" xfId="14" applyNumberFormat="1" applyFont="1" applyAlignment="1">
      <alignment horizontal="right" wrapText="1"/>
    </xf>
    <xf numFmtId="0" fontId="11" fillId="2" borderId="1" xfId="14" applyFont="1" applyFill="1" applyAlignment="1">
      <alignment wrapText="1"/>
    </xf>
    <xf numFmtId="0" fontId="6" fillId="0" borderId="3" xfId="14" applyFont="1" applyBorder="1" applyAlignment="1">
      <alignment wrapText="1"/>
    </xf>
    <xf numFmtId="0" fontId="6" fillId="0" borderId="4" xfId="14" applyFont="1" applyBorder="1" applyAlignment="1">
      <alignment wrapText="1"/>
    </xf>
    <xf numFmtId="0" fontId="6" fillId="0" borderId="6" xfId="14" applyFont="1" applyBorder="1" applyAlignment="1">
      <alignment wrapText="1"/>
    </xf>
    <xf numFmtId="0" fontId="9" fillId="0" borderId="14" xfId="19" applyAlignment="1">
      <alignment wrapText="1"/>
    </xf>
    <xf numFmtId="0" fontId="8" fillId="2" borderId="1" xfId="20" applyAlignment="1">
      <alignment horizontal="right" wrapText="1"/>
    </xf>
    <xf numFmtId="0" fontId="6" fillId="0" borderId="1" xfId="14" applyFont="1" applyAlignment="1">
      <alignment vertical="center" wrapText="1"/>
    </xf>
    <xf numFmtId="0" fontId="6" fillId="0" borderId="1" xfId="14" applyFont="1" applyAlignment="1">
      <alignment horizontal="right" vertical="center" wrapText="1"/>
    </xf>
    <xf numFmtId="0" fontId="4" fillId="0" borderId="1" xfId="14" applyFont="1" applyAlignment="1">
      <alignment wrapText="1"/>
    </xf>
    <xf numFmtId="0" fontId="6" fillId="0" borderId="1" xfId="0" applyFont="1" applyBorder="1" applyAlignment="1">
      <alignment horizontal="left"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horizontal="right" vertical="top" wrapText="1"/>
    </xf>
    <xf numFmtId="0" fontId="33" fillId="0" borderId="0" xfId="0" applyFont="1" applyAlignment="1">
      <alignment vertical="center" wrapText="1"/>
    </xf>
    <xf numFmtId="0" fontId="34" fillId="0" borderId="0" xfId="0" applyFont="1" applyAlignment="1">
      <alignment horizontal="left" vertical="center" wrapText="1" indent="1"/>
    </xf>
    <xf numFmtId="0" fontId="35" fillId="0" borderId="0" xfId="0" applyFont="1" applyAlignment="1">
      <alignment horizontal="left" vertical="center" indent="1"/>
    </xf>
    <xf numFmtId="9" fontId="6" fillId="0" borderId="1" xfId="23" applyFont="1" applyBorder="1" applyAlignment="1">
      <alignment wrapText="1"/>
    </xf>
    <xf numFmtId="0" fontId="8" fillId="7" borderId="1" xfId="14" applyFont="1" applyFill="1" applyAlignment="1">
      <alignment wrapText="1"/>
    </xf>
    <xf numFmtId="0" fontId="8" fillId="7" borderId="1" xfId="14" applyFont="1" applyFill="1" applyAlignment="1">
      <alignment horizontal="left" wrapText="1"/>
    </xf>
    <xf numFmtId="0" fontId="8" fillId="7" borderId="1" xfId="14" applyFont="1" applyFill="1" applyAlignment="1">
      <alignment horizontal="right" wrapText="1"/>
    </xf>
    <xf numFmtId="0" fontId="6" fillId="0" borderId="21" xfId="14" applyFont="1" applyBorder="1" applyAlignment="1">
      <alignment horizontal="left" wrapText="1"/>
    </xf>
    <xf numFmtId="0" fontId="6" fillId="0" borderId="22" xfId="14" applyFont="1" applyBorder="1" applyAlignment="1">
      <alignment horizontal="left" wrapText="1"/>
    </xf>
    <xf numFmtId="0" fontId="6" fillId="0" borderId="22" xfId="14" applyFont="1" applyBorder="1" applyAlignment="1">
      <alignment wrapText="1"/>
    </xf>
    <xf numFmtId="0" fontId="31" fillId="0" borderId="1" xfId="0" applyFont="1" applyBorder="1" applyAlignment="1">
      <alignment horizontal="left" vertical="top" wrapText="1"/>
    </xf>
    <xf numFmtId="168" fontId="31" fillId="0" borderId="1" xfId="7" applyNumberFormat="1" applyFont="1" applyAlignment="1">
      <alignment horizontal="right" vertical="top" wrapText="1"/>
    </xf>
    <xf numFmtId="0" fontId="19" fillId="0" borderId="1" xfId="13" applyFont="1" applyBorder="1" applyAlignment="1">
      <alignment wrapText="1"/>
    </xf>
    <xf numFmtId="0" fontId="18" fillId="0" borderId="1" xfId="14" applyFont="1" applyAlignment="1">
      <alignment wrapText="1"/>
    </xf>
    <xf numFmtId="0" fontId="29" fillId="0" borderId="1" xfId="14"/>
    <xf numFmtId="0" fontId="8" fillId="2" borderId="3" xfId="14" applyFont="1" applyFill="1" applyBorder="1" applyAlignment="1">
      <alignment horizontal="right" wrapText="1"/>
    </xf>
    <xf numFmtId="0" fontId="23" fillId="0" borderId="3" xfId="14" applyFont="1" applyBorder="1" applyAlignment="1">
      <alignment horizontal="left"/>
    </xf>
    <xf numFmtId="164" fontId="24" fillId="0" borderId="4" xfId="14" applyNumberFormat="1" applyFont="1" applyBorder="1"/>
    <xf numFmtId="164" fontId="25" fillId="0" borderId="4" xfId="14" applyNumberFormat="1" applyFont="1" applyBorder="1"/>
    <xf numFmtId="0" fontId="23" fillId="0" borderId="4" xfId="14" applyFont="1" applyBorder="1" applyAlignment="1">
      <alignment horizontal="left"/>
    </xf>
    <xf numFmtId="49" fontId="26" fillId="0" borderId="8" xfId="14" applyNumberFormat="1" applyFont="1" applyBorder="1" applyAlignment="1">
      <alignment wrapText="1"/>
    </xf>
    <xf numFmtId="164" fontId="26" fillId="0" borderId="8" xfId="14" applyNumberFormat="1" applyFont="1" applyBorder="1" applyAlignment="1">
      <alignment horizontal="right" wrapText="1"/>
    </xf>
    <xf numFmtId="49" fontId="29" fillId="0" borderId="1" xfId="14" applyNumberFormat="1"/>
    <xf numFmtId="0" fontId="23" fillId="0" borderId="4" xfId="14" applyFont="1" applyBorder="1" applyAlignment="1">
      <alignment horizontal="left" wrapText="1"/>
    </xf>
    <xf numFmtId="4" fontId="6" fillId="0" borderId="4" xfId="14" applyNumberFormat="1" applyFont="1" applyBorder="1" applyAlignment="1">
      <alignment horizontal="right" wrapText="1"/>
    </xf>
    <xf numFmtId="4" fontId="6" fillId="0" borderId="4" xfId="14" applyNumberFormat="1" applyFont="1" applyBorder="1" applyAlignment="1">
      <alignment horizontal="left" wrapText="1"/>
    </xf>
    <xf numFmtId="4" fontId="10" fillId="0" borderId="4" xfId="14" applyNumberFormat="1" applyFont="1" applyBorder="1" applyAlignment="1">
      <alignment horizontal="right" wrapText="1"/>
    </xf>
    <xf numFmtId="0" fontId="6" fillId="0" borderId="4" xfId="14" applyFont="1" applyBorder="1" applyAlignment="1">
      <alignment horizontal="left" wrapText="1"/>
    </xf>
    <xf numFmtId="4" fontId="24" fillId="0" borderId="4" xfId="14" applyNumberFormat="1" applyFont="1" applyBorder="1"/>
    <xf numFmtId="4" fontId="20" fillId="0" borderId="4" xfId="14" applyNumberFormat="1" applyFont="1" applyBorder="1"/>
    <xf numFmtId="0" fontId="9" fillId="0" borderId="8" xfId="14" applyFont="1" applyBorder="1" applyAlignment="1">
      <alignment wrapText="1"/>
    </xf>
    <xf numFmtId="4" fontId="9" fillId="0" borderId="11" xfId="14" applyNumberFormat="1" applyFont="1" applyBorder="1" applyAlignment="1">
      <alignment horizontal="right" wrapText="1"/>
    </xf>
    <xf numFmtId="0" fontId="6" fillId="0" borderId="3" xfId="14" applyFont="1" applyBorder="1" applyAlignment="1">
      <alignment horizontal="left" wrapText="1"/>
    </xf>
    <xf numFmtId="0" fontId="6" fillId="0" borderId="4" xfId="14" applyFont="1" applyBorder="1" applyAlignment="1">
      <alignment horizontal="right" wrapText="1"/>
    </xf>
    <xf numFmtId="0" fontId="39" fillId="0" borderId="1" xfId="14" applyFont="1"/>
    <xf numFmtId="4" fontId="9" fillId="0" borderId="8" xfId="14" applyNumberFormat="1" applyFont="1" applyBorder="1" applyAlignment="1">
      <alignment horizontal="right" wrapText="1"/>
    </xf>
    <xf numFmtId="4" fontId="26" fillId="0" borderId="8" xfId="14" applyNumberFormat="1" applyFont="1" applyBorder="1" applyAlignment="1">
      <alignment horizontal="right" wrapText="1"/>
    </xf>
    <xf numFmtId="4" fontId="25" fillId="0" borderId="4" xfId="14" applyNumberFormat="1" applyFont="1" applyBorder="1"/>
    <xf numFmtId="0" fontId="23" fillId="0" borderId="3" xfId="14" applyFont="1" applyBorder="1" applyAlignment="1">
      <alignment horizontal="left" wrapText="1"/>
    </xf>
    <xf numFmtId="4" fontId="24" fillId="0" borderId="10" xfId="14" applyNumberFormat="1" applyFont="1" applyBorder="1"/>
    <xf numFmtId="4" fontId="20" fillId="0" borderId="10" xfId="14" applyNumberFormat="1" applyFont="1" applyBorder="1"/>
    <xf numFmtId="0" fontId="41" fillId="0" borderId="1" xfId="14" applyFont="1"/>
    <xf numFmtId="0" fontId="10" fillId="0" borderId="7" xfId="14" applyFont="1" applyBorder="1" applyAlignment="1">
      <alignment wrapText="1"/>
    </xf>
    <xf numFmtId="0" fontId="10" fillId="0" borderId="9" xfId="14" applyFont="1" applyBorder="1" applyAlignment="1">
      <alignment horizontal="left" wrapText="1"/>
    </xf>
    <xf numFmtId="0" fontId="9" fillId="0" borderId="11" xfId="14" applyFont="1" applyBorder="1" applyAlignment="1">
      <alignment wrapText="1"/>
    </xf>
    <xf numFmtId="0" fontId="10" fillId="0" borderId="13" xfId="14" applyFont="1" applyBorder="1" applyAlignment="1">
      <alignment horizontal="left" wrapText="1"/>
    </xf>
    <xf numFmtId="49" fontId="10" fillId="0" borderId="3" xfId="14" applyNumberFormat="1" applyFont="1" applyBorder="1" applyAlignment="1">
      <alignment horizontal="left" wrapText="1"/>
    </xf>
    <xf numFmtId="49" fontId="6" fillId="0" borderId="3" xfId="14" applyNumberFormat="1" applyFont="1" applyBorder="1" applyAlignment="1">
      <alignment horizontal="left" wrapText="1" indent="1"/>
    </xf>
    <xf numFmtId="49" fontId="10" fillId="0" borderId="4" xfId="14" applyNumberFormat="1" applyFont="1" applyBorder="1" applyAlignment="1">
      <alignment horizontal="left" wrapText="1"/>
    </xf>
    <xf numFmtId="0" fontId="10" fillId="0" borderId="4" xfId="14" applyFont="1" applyBorder="1" applyAlignment="1">
      <alignment wrapText="1"/>
    </xf>
    <xf numFmtId="0" fontId="6" fillId="0" borderId="3" xfId="14" applyFont="1" applyBorder="1" applyAlignment="1">
      <alignment horizontal="left" wrapText="1" indent="1"/>
    </xf>
    <xf numFmtId="0" fontId="42" fillId="2" borderId="1" xfId="14" applyFont="1" applyFill="1" applyAlignment="1">
      <alignment wrapText="1"/>
    </xf>
    <xf numFmtId="0" fontId="43" fillId="2" borderId="1" xfId="14" applyFont="1" applyFill="1" applyAlignment="1">
      <alignment wrapText="1"/>
    </xf>
    <xf numFmtId="0" fontId="43" fillId="2" borderId="1" xfId="14" applyFont="1" applyFill="1" applyAlignment="1">
      <alignment horizontal="right" wrapText="1"/>
    </xf>
    <xf numFmtId="0" fontId="10" fillId="0" borderId="23" xfId="14" applyFont="1" applyBorder="1" applyAlignment="1">
      <alignment wrapText="1"/>
    </xf>
    <xf numFmtId="0" fontId="6" fillId="0" borderId="24" xfId="14" applyFont="1" applyBorder="1" applyAlignment="1">
      <alignment horizontal="right" wrapText="1"/>
    </xf>
    <xf numFmtId="0" fontId="6" fillId="0" borderId="24" xfId="14" applyFont="1" applyBorder="1" applyAlignment="1">
      <alignment wrapText="1"/>
    </xf>
    <xf numFmtId="0" fontId="44" fillId="8" borderId="1" xfId="14" applyFont="1" applyFill="1" applyAlignment="1">
      <alignment wrapText="1"/>
    </xf>
    <xf numFmtId="0" fontId="45" fillId="8" borderId="1" xfId="14" applyFont="1" applyFill="1" applyAlignment="1">
      <alignment wrapText="1"/>
    </xf>
    <xf numFmtId="0" fontId="45" fillId="8" borderId="1" xfId="14" applyFont="1" applyFill="1" applyAlignment="1">
      <alignment horizontal="right" wrapText="1"/>
    </xf>
    <xf numFmtId="49" fontId="3" fillId="0" borderId="1" xfId="14" applyNumberFormat="1" applyFont="1"/>
    <xf numFmtId="0" fontId="3" fillId="0" borderId="1" xfId="14" applyFont="1"/>
    <xf numFmtId="0" fontId="3" fillId="0" borderId="3" xfId="14" applyFont="1" applyBorder="1"/>
    <xf numFmtId="0" fontId="3" fillId="0" borderId="4" xfId="14" applyFont="1" applyBorder="1"/>
    <xf numFmtId="0" fontId="26" fillId="0" borderId="8" xfId="14" applyFont="1" applyBorder="1"/>
    <xf numFmtId="0" fontId="17" fillId="0" borderId="1" xfId="13" applyBorder="1" applyAlignment="1">
      <alignment wrapText="1"/>
    </xf>
    <xf numFmtId="0" fontId="45" fillId="8" borderId="0" xfId="0" applyFont="1" applyFill="1" applyAlignment="1">
      <alignment horizontal="right" wrapText="1"/>
    </xf>
    <xf numFmtId="0" fontId="46" fillId="0" borderId="20" xfId="0" applyFont="1" applyBorder="1" applyAlignment="1">
      <alignment horizontal="right" wrapText="1"/>
    </xf>
    <xf numFmtId="49" fontId="6" fillId="0" borderId="4" xfId="14" applyNumberFormat="1" applyFont="1" applyBorder="1" applyAlignment="1">
      <alignment horizontal="left" wrapText="1" indent="1"/>
    </xf>
    <xf numFmtId="0" fontId="2" fillId="0" borderId="4" xfId="14" applyFont="1" applyBorder="1"/>
    <xf numFmtId="0" fontId="2" fillId="0" borderId="6" xfId="14" applyFont="1" applyBorder="1"/>
    <xf numFmtId="0" fontId="8" fillId="2" borderId="1" xfId="8" applyFont="1" applyFill="1" applyAlignment="1">
      <alignment wrapText="1"/>
    </xf>
    <xf numFmtId="0" fontId="8" fillId="2" borderId="1" xfId="8" applyFont="1" applyFill="1" applyAlignment="1">
      <alignment horizontal="left" wrapText="1"/>
    </xf>
    <xf numFmtId="0" fontId="8" fillId="2" borderId="1" xfId="8" applyFont="1" applyFill="1" applyAlignment="1">
      <alignment horizontal="right" wrapText="1"/>
    </xf>
    <xf numFmtId="164" fontId="6" fillId="0" borderId="27" xfId="0" applyNumberFormat="1" applyFont="1" applyBorder="1" applyAlignment="1">
      <alignment horizontal="right"/>
    </xf>
    <xf numFmtId="164" fontId="47" fillId="0" borderId="27" xfId="0" applyNumberFormat="1" applyFont="1" applyBorder="1" applyAlignment="1">
      <alignment horizontal="right"/>
    </xf>
    <xf numFmtId="164" fontId="48" fillId="0" borderId="26" xfId="0" applyNumberFormat="1" applyFont="1" applyBorder="1" applyAlignment="1">
      <alignment horizontal="right" wrapText="1"/>
    </xf>
    <xf numFmtId="0" fontId="23" fillId="0" borderId="25" xfId="0" applyFont="1" applyBorder="1" applyAlignment="1">
      <alignment horizontal="left"/>
    </xf>
    <xf numFmtId="0" fontId="23" fillId="0" borderId="27" xfId="0" applyFont="1" applyBorder="1" applyAlignment="1">
      <alignment horizontal="left"/>
    </xf>
    <xf numFmtId="49" fontId="26" fillId="0" borderId="26" xfId="0" applyNumberFormat="1" applyFont="1" applyBorder="1" applyAlignment="1">
      <alignment wrapText="1"/>
    </xf>
    <xf numFmtId="0" fontId="8" fillId="9" borderId="0" xfId="0" applyFont="1" applyFill="1" applyAlignment="1">
      <alignment horizontal="left" wrapText="1"/>
    </xf>
    <xf numFmtId="0" fontId="8" fillId="9" borderId="25" xfId="0" applyFont="1" applyFill="1" applyBorder="1" applyAlignment="1">
      <alignment horizontal="right" wrapText="1"/>
    </xf>
    <xf numFmtId="164" fontId="49" fillId="8" borderId="28" xfId="0" applyNumberFormat="1" applyFont="1" applyFill="1" applyBorder="1" applyAlignment="1">
      <alignment horizontal="right" wrapText="1"/>
    </xf>
    <xf numFmtId="0" fontId="49" fillId="8" borderId="29" xfId="0" applyFont="1" applyFill="1" applyBorder="1" applyAlignment="1">
      <alignment horizontal="left" wrapText="1"/>
    </xf>
    <xf numFmtId="0" fontId="8" fillId="9" borderId="0" xfId="0" applyFont="1" applyFill="1" applyAlignment="1">
      <alignment horizontal="right" wrapText="1"/>
    </xf>
    <xf numFmtId="4" fontId="49" fillId="8" borderId="29" xfId="0" applyNumberFormat="1" applyFont="1" applyFill="1" applyBorder="1" applyAlignment="1">
      <alignment horizontal="right" wrapText="1"/>
    </xf>
    <xf numFmtId="0" fontId="23" fillId="0" borderId="27" xfId="0" applyFont="1" applyBorder="1" applyAlignment="1">
      <alignment horizontal="left" wrapText="1"/>
    </xf>
    <xf numFmtId="4" fontId="50" fillId="0" borderId="27" xfId="0" applyNumberFormat="1" applyFont="1" applyBorder="1" applyAlignment="1">
      <alignment horizontal="right" wrapText="1"/>
    </xf>
    <xf numFmtId="4" fontId="50" fillId="0" borderId="27" xfId="0" applyNumberFormat="1" applyFont="1" applyBorder="1" applyAlignment="1">
      <alignment horizontal="left" wrapText="1"/>
    </xf>
    <xf numFmtId="4" fontId="47" fillId="0" borderId="27" xfId="0" applyNumberFormat="1" applyFont="1" applyBorder="1" applyAlignment="1">
      <alignment horizontal="right" wrapText="1"/>
    </xf>
    <xf numFmtId="0" fontId="6" fillId="0" borderId="27" xfId="0" applyFont="1" applyBorder="1" applyAlignment="1">
      <alignment horizontal="left" wrapText="1"/>
    </xf>
    <xf numFmtId="4" fontId="6" fillId="0" borderId="27" xfId="0" applyNumberFormat="1" applyFont="1" applyBorder="1" applyAlignment="1">
      <alignment horizontal="right"/>
    </xf>
    <xf numFmtId="4" fontId="23" fillId="0" borderId="27" xfId="0" applyNumberFormat="1" applyFont="1" applyBorder="1" applyAlignment="1">
      <alignment horizontal="right"/>
    </xf>
    <xf numFmtId="4" fontId="47" fillId="0" borderId="27" xfId="0" applyNumberFormat="1" applyFont="1" applyBorder="1" applyAlignment="1">
      <alignment horizontal="right"/>
    </xf>
    <xf numFmtId="0" fontId="9" fillId="0" borderId="26" xfId="0" applyFont="1" applyBorder="1" applyAlignment="1">
      <alignment wrapText="1"/>
    </xf>
    <xf numFmtId="4" fontId="48" fillId="0" borderId="30" xfId="0" applyNumberFormat="1" applyFont="1" applyBorder="1" applyAlignment="1">
      <alignment horizontal="right" wrapText="1"/>
    </xf>
    <xf numFmtId="3" fontId="49" fillId="8" borderId="29" xfId="0" applyNumberFormat="1" applyFont="1" applyFill="1" applyBorder="1" applyAlignment="1">
      <alignment horizontal="right" wrapText="1"/>
    </xf>
    <xf numFmtId="0" fontId="6" fillId="0" borderId="25" xfId="0" applyFont="1" applyBorder="1" applyAlignment="1">
      <alignment horizontal="left" wrapText="1"/>
    </xf>
    <xf numFmtId="3" fontId="50" fillId="0" borderId="27" xfId="0" applyNumberFormat="1" applyFont="1" applyBorder="1" applyAlignment="1">
      <alignment horizontal="right" wrapText="1"/>
    </xf>
    <xf numFmtId="4" fontId="48" fillId="0" borderId="26" xfId="0" applyNumberFormat="1" applyFont="1" applyBorder="1" applyAlignment="1">
      <alignment horizontal="right" wrapText="1"/>
    </xf>
    <xf numFmtId="1" fontId="49" fillId="8" borderId="29" xfId="0" applyNumberFormat="1" applyFont="1" applyFill="1" applyBorder="1" applyAlignment="1">
      <alignment horizontal="right" wrapText="1"/>
    </xf>
    <xf numFmtId="3" fontId="50" fillId="0" borderId="25" xfId="0" applyNumberFormat="1" applyFont="1" applyBorder="1" applyAlignment="1">
      <alignment horizontal="right" wrapText="1"/>
    </xf>
    <xf numFmtId="3" fontId="47" fillId="0" borderId="31" xfId="0" applyNumberFormat="1" applyFont="1" applyBorder="1" applyAlignment="1">
      <alignment horizontal="right" wrapText="1"/>
    </xf>
    <xf numFmtId="3" fontId="47" fillId="0" borderId="18" xfId="0" applyNumberFormat="1" applyFont="1" applyBorder="1" applyAlignment="1">
      <alignment horizontal="right" wrapText="1"/>
    </xf>
    <xf numFmtId="3" fontId="47" fillId="0" borderId="32" xfId="0" applyNumberFormat="1" applyFont="1" applyBorder="1" applyAlignment="1">
      <alignment horizontal="right" wrapText="1"/>
    </xf>
    <xf numFmtId="3" fontId="47" fillId="0" borderId="19" xfId="0" applyNumberFormat="1" applyFont="1" applyBorder="1" applyAlignment="1">
      <alignment horizontal="right" wrapText="1"/>
    </xf>
    <xf numFmtId="3" fontId="48" fillId="0" borderId="26" xfId="0" applyNumberFormat="1" applyFont="1" applyBorder="1" applyAlignment="1">
      <alignment horizontal="right" wrapText="1"/>
    </xf>
    <xf numFmtId="3" fontId="48" fillId="0" borderId="20" xfId="0" applyNumberFormat="1" applyFont="1" applyBorder="1" applyAlignment="1">
      <alignment horizontal="right" wrapText="1"/>
    </xf>
    <xf numFmtId="3" fontId="48" fillId="0" borderId="30" xfId="0" applyNumberFormat="1" applyFont="1" applyBorder="1" applyAlignment="1">
      <alignment horizontal="right" wrapText="1"/>
    </xf>
    <xf numFmtId="3" fontId="47" fillId="0" borderId="33" xfId="0" applyNumberFormat="1" applyFont="1" applyBorder="1" applyAlignment="1">
      <alignment horizontal="right" wrapText="1"/>
    </xf>
    <xf numFmtId="3" fontId="47" fillId="0" borderId="34" xfId="0" applyNumberFormat="1" applyFont="1" applyBorder="1" applyAlignment="1">
      <alignment horizontal="right" wrapText="1"/>
    </xf>
    <xf numFmtId="3" fontId="47" fillId="0" borderId="25" xfId="0" applyNumberFormat="1" applyFont="1" applyBorder="1" applyAlignment="1">
      <alignment horizontal="right" wrapText="1"/>
    </xf>
    <xf numFmtId="3" fontId="47" fillId="10" borderId="35" xfId="0" applyNumberFormat="1" applyFont="1" applyFill="1" applyBorder="1" applyAlignment="1">
      <alignment horizontal="right" wrapText="1"/>
    </xf>
    <xf numFmtId="3" fontId="47" fillId="0" borderId="27" xfId="0" applyNumberFormat="1" applyFont="1" applyBorder="1" applyAlignment="1">
      <alignment horizontal="right" wrapText="1"/>
    </xf>
    <xf numFmtId="165" fontId="47" fillId="10" borderId="35" xfId="0" applyNumberFormat="1" applyFont="1" applyFill="1" applyBorder="1" applyAlignment="1">
      <alignment horizontal="right" wrapText="1"/>
    </xf>
    <xf numFmtId="165" fontId="47" fillId="0" borderId="27" xfId="0" applyNumberFormat="1" applyFont="1" applyBorder="1" applyAlignment="1">
      <alignment horizontal="right" wrapText="1"/>
    </xf>
    <xf numFmtId="165" fontId="50" fillId="10" borderId="28" xfId="0" applyNumberFormat="1" applyFont="1" applyFill="1" applyBorder="1" applyAlignment="1">
      <alignment horizontal="right" wrapText="1"/>
    </xf>
    <xf numFmtId="165" fontId="50" fillId="0" borderId="25" xfId="0" applyNumberFormat="1" applyFont="1" applyBorder="1" applyAlignment="1">
      <alignment horizontal="right" wrapText="1"/>
    </xf>
    <xf numFmtId="164" fontId="47" fillId="10" borderId="35" xfId="0" applyNumberFormat="1" applyFont="1" applyFill="1" applyBorder="1" applyAlignment="1">
      <alignment horizontal="right" wrapText="1"/>
    </xf>
    <xf numFmtId="164" fontId="47" fillId="0" borderId="27" xfId="0" applyNumberFormat="1" applyFont="1" applyBorder="1" applyAlignment="1">
      <alignment horizontal="right" wrapText="1"/>
    </xf>
    <xf numFmtId="164" fontId="50" fillId="0" borderId="25" xfId="0" applyNumberFormat="1" applyFont="1" applyBorder="1" applyAlignment="1">
      <alignment horizontal="right" wrapText="1"/>
    </xf>
    <xf numFmtId="164" fontId="50" fillId="0" borderId="27" xfId="0" applyNumberFormat="1" applyFont="1" applyBorder="1" applyAlignment="1">
      <alignment horizontal="right" wrapText="1"/>
    </xf>
    <xf numFmtId="0" fontId="43" fillId="9" borderId="0" xfId="0" applyFont="1" applyFill="1" applyAlignment="1">
      <alignment horizontal="right" wrapText="1"/>
    </xf>
    <xf numFmtId="167" fontId="50" fillId="0" borderId="0" xfId="0" applyNumberFormat="1" applyFont="1" applyAlignment="1">
      <alignment horizontal="right" wrapText="1"/>
    </xf>
    <xf numFmtId="167" fontId="50" fillId="0" borderId="25" xfId="0" applyNumberFormat="1" applyFont="1" applyBorder="1" applyAlignment="1">
      <alignment horizontal="right" wrapText="1"/>
    </xf>
    <xf numFmtId="167" fontId="50" fillId="0" borderId="33" xfId="0" applyNumberFormat="1" applyFont="1" applyBorder="1" applyAlignment="1">
      <alignment horizontal="right" wrapText="1"/>
    </xf>
    <xf numFmtId="167" fontId="50" fillId="0" borderId="27" xfId="0" applyNumberFormat="1" applyFont="1" applyBorder="1" applyAlignment="1">
      <alignment horizontal="right" wrapText="1"/>
    </xf>
    <xf numFmtId="167" fontId="47" fillId="0" borderId="36" xfId="0" applyNumberFormat="1" applyFont="1" applyBorder="1" applyAlignment="1">
      <alignment horizontal="right" wrapText="1"/>
    </xf>
    <xf numFmtId="167" fontId="47" fillId="0" borderId="34" xfId="0" applyNumberFormat="1" applyFont="1" applyBorder="1" applyAlignment="1">
      <alignment horizontal="right" wrapText="1"/>
    </xf>
    <xf numFmtId="167" fontId="48" fillId="0" borderId="26" xfId="0" applyNumberFormat="1" applyFont="1" applyBorder="1" applyAlignment="1">
      <alignment horizontal="right" wrapText="1"/>
    </xf>
    <xf numFmtId="167" fontId="51" fillId="8" borderId="29" xfId="0" applyNumberFormat="1" applyFont="1" applyFill="1" applyBorder="1" applyAlignment="1">
      <alignment horizontal="right" wrapText="1"/>
    </xf>
    <xf numFmtId="169" fontId="52" fillId="8" borderId="29" xfId="0" applyNumberFormat="1" applyFont="1" applyFill="1" applyBorder="1" applyAlignment="1">
      <alignment horizontal="right" wrapText="1"/>
    </xf>
    <xf numFmtId="0" fontId="6" fillId="0" borderId="20" xfId="0" applyFont="1" applyBorder="1" applyAlignment="1">
      <alignment horizontal="right" wrapText="1"/>
    </xf>
    <xf numFmtId="0" fontId="10" fillId="0" borderId="20" xfId="0" applyFont="1" applyBorder="1" applyAlignment="1">
      <alignment wrapText="1"/>
    </xf>
    <xf numFmtId="166" fontId="50" fillId="0" borderId="0" xfId="0" applyNumberFormat="1" applyFont="1" applyAlignment="1">
      <alignment horizontal="right" wrapText="1"/>
    </xf>
    <xf numFmtId="166" fontId="50" fillId="0" borderId="25" xfId="0" applyNumberFormat="1" applyFont="1" applyBorder="1" applyAlignment="1">
      <alignment horizontal="right" wrapText="1"/>
    </xf>
    <xf numFmtId="166" fontId="50" fillId="0" borderId="33" xfId="0" applyNumberFormat="1" applyFont="1" applyBorder="1" applyAlignment="1">
      <alignment horizontal="right" wrapText="1"/>
    </xf>
    <xf numFmtId="166" fontId="50" fillId="0" borderId="27" xfId="0" applyNumberFormat="1" applyFont="1" applyBorder="1" applyAlignment="1">
      <alignment horizontal="right" wrapText="1"/>
    </xf>
    <xf numFmtId="166" fontId="48" fillId="0" borderId="37" xfId="0" applyNumberFormat="1" applyFont="1" applyBorder="1" applyAlignment="1">
      <alignment horizontal="right" wrapText="1"/>
    </xf>
    <xf numFmtId="166" fontId="5" fillId="0" borderId="0" xfId="0" applyNumberFormat="1" applyFont="1" applyAlignment="1">
      <alignment wrapText="1"/>
    </xf>
    <xf numFmtId="166" fontId="50" fillId="0" borderId="20" xfId="0" applyNumberFormat="1" applyFont="1" applyBorder="1" applyAlignment="1">
      <alignment horizontal="right" wrapText="1"/>
    </xf>
    <xf numFmtId="169" fontId="52" fillId="8" borderId="38" xfId="0" applyNumberFormat="1" applyFont="1" applyFill="1" applyBorder="1" applyAlignment="1">
      <alignment horizontal="right" wrapText="1"/>
    </xf>
    <xf numFmtId="166" fontId="48" fillId="0" borderId="26" xfId="0" applyNumberFormat="1" applyFont="1" applyBorder="1" applyAlignment="1">
      <alignment horizontal="right" wrapText="1"/>
    </xf>
    <xf numFmtId="0" fontId="6" fillId="11" borderId="39" xfId="0" applyFont="1" applyFill="1" applyBorder="1" applyAlignment="1">
      <alignment horizontal="left" wrapText="1"/>
    </xf>
    <xf numFmtId="0" fontId="6" fillId="11" borderId="40" xfId="0" applyFont="1" applyFill="1" applyBorder="1" applyAlignment="1">
      <alignment horizontal="left" wrapText="1"/>
    </xf>
    <xf numFmtId="0" fontId="1" fillId="12" borderId="40" xfId="0" applyFont="1" applyFill="1" applyBorder="1" applyAlignment="1">
      <alignment horizontal="left" vertical="top" wrapText="1"/>
    </xf>
    <xf numFmtId="0" fontId="6" fillId="11" borderId="41" xfId="0" applyFont="1" applyFill="1" applyBorder="1" applyAlignment="1">
      <alignment horizontal="left" wrapText="1"/>
    </xf>
    <xf numFmtId="0" fontId="14" fillId="11" borderId="40" xfId="0" applyFont="1" applyFill="1" applyBorder="1" applyAlignment="1">
      <alignment horizontal="left" wrapText="1"/>
    </xf>
    <xf numFmtId="168" fontId="1" fillId="12" borderId="40" xfId="0" applyNumberFormat="1" applyFont="1" applyFill="1" applyBorder="1" applyAlignment="1">
      <alignment horizontal="left" vertical="top" wrapText="1"/>
    </xf>
    <xf numFmtId="0" fontId="6" fillId="0" borderId="27" xfId="0" applyFont="1" applyBorder="1" applyAlignment="1">
      <alignment vertical="top" wrapText="1"/>
    </xf>
    <xf numFmtId="0" fontId="54" fillId="0" borderId="27" xfId="0" applyFont="1" applyBorder="1" applyAlignment="1">
      <alignment horizontal="left" vertical="top" wrapText="1"/>
    </xf>
    <xf numFmtId="0" fontId="6" fillId="0" borderId="27" xfId="0" applyFont="1" applyBorder="1" applyAlignment="1">
      <alignment horizontal="left" vertical="top" wrapText="1"/>
    </xf>
    <xf numFmtId="0" fontId="54" fillId="0" borderId="0" xfId="0" applyFont="1" applyAlignment="1">
      <alignment wrapText="1"/>
    </xf>
    <xf numFmtId="0" fontId="54" fillId="0" borderId="0" xfId="0" applyFont="1" applyAlignment="1">
      <alignment horizontal="left" wrapText="1"/>
    </xf>
    <xf numFmtId="0" fontId="50" fillId="0" borderId="27" xfId="0" applyFont="1" applyBorder="1" applyAlignment="1">
      <alignment horizontal="left" wrapText="1"/>
    </xf>
    <xf numFmtId="0" fontId="53" fillId="12" borderId="42" xfId="0" applyFont="1" applyFill="1" applyBorder="1" applyAlignment="1">
      <alignment horizontal="left" vertical="top" wrapText="1"/>
    </xf>
    <xf numFmtId="168" fontId="53" fillId="12" borderId="42" xfId="0" applyNumberFormat="1" applyFont="1" applyFill="1" applyBorder="1" applyAlignment="1">
      <alignment horizontal="left" vertical="top" wrapText="1"/>
    </xf>
    <xf numFmtId="0" fontId="53" fillId="12" borderId="43" xfId="0" applyFont="1" applyFill="1" applyBorder="1" applyAlignment="1">
      <alignment horizontal="left" vertical="top" wrapText="1"/>
    </xf>
    <xf numFmtId="168" fontId="53" fillId="12" borderId="44" xfId="0" applyNumberFormat="1" applyFont="1" applyFill="1" applyBorder="1" applyAlignment="1">
      <alignment horizontal="left" vertical="top" wrapText="1"/>
    </xf>
    <xf numFmtId="0" fontId="6" fillId="12" borderId="45" xfId="0" applyFont="1" applyFill="1" applyBorder="1" applyAlignment="1">
      <alignment horizontal="left" vertical="top" wrapText="1"/>
    </xf>
    <xf numFmtId="0" fontId="6" fillId="12" borderId="46" xfId="0" applyFont="1" applyFill="1" applyBorder="1" applyAlignment="1">
      <alignment horizontal="left" wrapText="1"/>
    </xf>
    <xf numFmtId="0" fontId="6" fillId="12" borderId="46" xfId="0" applyFont="1" applyFill="1" applyBorder="1" applyAlignment="1">
      <alignment horizontal="left" vertical="top" wrapText="1"/>
    </xf>
    <xf numFmtId="0" fontId="6" fillId="12" borderId="47" xfId="0" applyFont="1" applyFill="1" applyBorder="1" applyAlignment="1">
      <alignment wrapText="1"/>
    </xf>
    <xf numFmtId="0" fontId="6" fillId="12" borderId="48" xfId="0" applyFont="1" applyFill="1" applyBorder="1" applyAlignment="1">
      <alignment horizontal="left" wrapText="1"/>
    </xf>
    <xf numFmtId="0" fontId="1" fillId="12" borderId="42" xfId="0" applyFont="1" applyFill="1" applyBorder="1" applyAlignment="1">
      <alignment horizontal="left" vertical="top" wrapText="1"/>
    </xf>
    <xf numFmtId="170" fontId="50" fillId="0" borderId="27" xfId="0" applyNumberFormat="1" applyFont="1" applyBorder="1" applyAlignment="1">
      <alignment horizontal="right" wrapText="1"/>
    </xf>
    <xf numFmtId="3" fontId="55" fillId="8" borderId="29" xfId="0" applyNumberFormat="1" applyFont="1" applyFill="1" applyBorder="1" applyAlignment="1">
      <alignment horizontal="right" wrapText="1"/>
    </xf>
    <xf numFmtId="3" fontId="55" fillId="8" borderId="49" xfId="0" applyNumberFormat="1" applyFont="1" applyFill="1" applyBorder="1" applyAlignment="1">
      <alignment horizontal="right" wrapText="1"/>
    </xf>
    <xf numFmtId="3" fontId="50" fillId="0" borderId="50" xfId="0" applyNumberFormat="1" applyFont="1" applyBorder="1" applyAlignment="1">
      <alignment horizontal="right" wrapText="1"/>
    </xf>
    <xf numFmtId="3" fontId="50" fillId="0" borderId="27" xfId="0" applyNumberFormat="1" applyFont="1" applyBorder="1" applyAlignment="1">
      <alignment horizontal="left" wrapText="1"/>
    </xf>
    <xf numFmtId="3" fontId="48" fillId="0" borderId="37" xfId="0" applyNumberFormat="1" applyFont="1" applyBorder="1" applyAlignment="1">
      <alignment horizontal="right" wrapText="1"/>
    </xf>
    <xf numFmtId="3" fontId="48" fillId="0" borderId="51" xfId="0" applyNumberFormat="1" applyFont="1" applyBorder="1" applyAlignment="1">
      <alignment horizontal="right" wrapText="1"/>
    </xf>
    <xf numFmtId="3" fontId="48" fillId="0" borderId="52" xfId="0" applyNumberFormat="1" applyFont="1" applyBorder="1" applyAlignment="1">
      <alignment horizontal="right" wrapText="1"/>
    </xf>
    <xf numFmtId="0" fontId="6" fillId="0" borderId="25" xfId="0" applyFont="1" applyBorder="1" applyAlignment="1">
      <alignment wrapText="1"/>
    </xf>
    <xf numFmtId="0" fontId="6" fillId="0" borderId="27" xfId="0" applyFont="1" applyBorder="1" applyAlignment="1">
      <alignment wrapText="1"/>
    </xf>
    <xf numFmtId="0" fontId="9" fillId="0" borderId="37" xfId="0" applyFont="1" applyBorder="1" applyAlignment="1">
      <alignment wrapText="1"/>
    </xf>
    <xf numFmtId="3" fontId="50" fillId="0" borderId="53" xfId="0" applyNumberFormat="1" applyFont="1" applyBorder="1" applyAlignment="1">
      <alignment horizontal="right" wrapText="1"/>
    </xf>
    <xf numFmtId="3" fontId="50" fillId="0" borderId="54" xfId="0" applyNumberFormat="1" applyFont="1" applyBorder="1" applyAlignment="1">
      <alignment horizontal="right" wrapText="1"/>
    </xf>
    <xf numFmtId="3" fontId="50" fillId="0" borderId="33" xfId="0" applyNumberFormat="1" applyFont="1" applyBorder="1" applyAlignment="1">
      <alignment horizontal="right" wrapText="1"/>
    </xf>
    <xf numFmtId="3" fontId="50" fillId="0" borderId="55" xfId="0" applyNumberFormat="1" applyFont="1" applyBorder="1" applyAlignment="1">
      <alignment horizontal="right" wrapText="1"/>
    </xf>
    <xf numFmtId="3" fontId="50" fillId="0" borderId="56" xfId="0" applyNumberFormat="1" applyFont="1" applyBorder="1" applyAlignment="1">
      <alignment horizontal="right" wrapText="1"/>
    </xf>
    <xf numFmtId="3" fontId="50" fillId="0" borderId="57" xfId="0" applyNumberFormat="1" applyFont="1" applyBorder="1" applyAlignment="1">
      <alignment horizontal="right" wrapText="1"/>
    </xf>
    <xf numFmtId="3" fontId="54" fillId="0" borderId="57" xfId="0" applyNumberFormat="1" applyFont="1" applyBorder="1" applyAlignment="1">
      <alignment horizontal="right" wrapText="1"/>
    </xf>
    <xf numFmtId="3" fontId="50" fillId="0" borderId="18" xfId="0" applyNumberFormat="1" applyFont="1" applyBorder="1" applyAlignment="1">
      <alignment horizontal="right" wrapText="1"/>
    </xf>
    <xf numFmtId="3" fontId="54" fillId="0" borderId="18" xfId="0" applyNumberFormat="1" applyFont="1" applyBorder="1" applyAlignment="1">
      <alignment horizontal="right" wrapText="1"/>
    </xf>
    <xf numFmtId="171" fontId="50" fillId="0" borderId="25" xfId="0" applyNumberFormat="1" applyFont="1" applyBorder="1" applyAlignment="1">
      <alignment horizontal="right"/>
    </xf>
    <xf numFmtId="171" fontId="50" fillId="0" borderId="27" xfId="0" applyNumberFormat="1" applyFont="1" applyBorder="1" applyAlignment="1">
      <alignment horizontal="right"/>
    </xf>
    <xf numFmtId="171" fontId="50" fillId="0" borderId="33" xfId="0" applyNumberFormat="1" applyFont="1" applyBorder="1" applyAlignment="1">
      <alignment horizontal="right"/>
    </xf>
    <xf numFmtId="171" fontId="48" fillId="0" borderId="26" xfId="0" applyNumberFormat="1" applyFont="1" applyBorder="1" applyAlignment="1">
      <alignment horizontal="right"/>
    </xf>
    <xf numFmtId="172" fontId="50" fillId="0" borderId="27" xfId="0" applyNumberFormat="1" applyFont="1" applyBorder="1" applyAlignment="1">
      <alignment horizontal="right" wrapText="1"/>
    </xf>
    <xf numFmtId="173" fontId="53" fillId="12" borderId="42" xfId="0" applyNumberFormat="1" applyFont="1" applyFill="1" applyBorder="1" applyAlignment="1">
      <alignment horizontal="right" vertical="top" wrapText="1"/>
    </xf>
    <xf numFmtId="173" fontId="53" fillId="12" borderId="42" xfId="0" applyNumberFormat="1" applyFont="1" applyFill="1" applyBorder="1" applyAlignment="1">
      <alignment wrapText="1"/>
    </xf>
    <xf numFmtId="173" fontId="53" fillId="12" borderId="40" xfId="0" applyNumberFormat="1" applyFont="1" applyFill="1" applyBorder="1" applyAlignment="1">
      <alignment vertical="top" wrapText="1"/>
    </xf>
    <xf numFmtId="173" fontId="53" fillId="12" borderId="40" xfId="0" applyNumberFormat="1" applyFont="1" applyFill="1" applyBorder="1" applyAlignment="1">
      <alignment horizontal="right" vertical="top" wrapText="1"/>
    </xf>
    <xf numFmtId="173" fontId="8" fillId="2" borderId="1" xfId="14" applyNumberFormat="1" applyFont="1" applyFill="1" applyAlignment="1">
      <alignment horizontal="right" wrapText="1"/>
    </xf>
    <xf numFmtId="0" fontId="29" fillId="0" borderId="1" xfId="14" applyAlignment="1">
      <alignment wrapText="1"/>
    </xf>
    <xf numFmtId="0" fontId="19" fillId="0" borderId="1" xfId="13" applyFont="1" applyBorder="1" applyAlignment="1">
      <alignment wrapText="1"/>
    </xf>
    <xf numFmtId="0" fontId="17" fillId="0" borderId="1" xfId="13" applyBorder="1" applyAlignment="1">
      <alignment wrapText="1"/>
    </xf>
    <xf numFmtId="0" fontId="16" fillId="0" borderId="1" xfId="14" applyFont="1" applyAlignment="1">
      <alignment wrapText="1"/>
    </xf>
    <xf numFmtId="0" fontId="29" fillId="0" borderId="1" xfId="14" applyAlignment="1">
      <alignment wrapText="1"/>
    </xf>
    <xf numFmtId="0" fontId="18" fillId="0" borderId="1" xfId="14" applyFont="1" applyAlignment="1">
      <alignment wrapText="1"/>
    </xf>
    <xf numFmtId="0" fontId="8" fillId="2" borderId="17" xfId="14" applyFont="1" applyFill="1" applyBorder="1" applyAlignment="1">
      <alignment horizontal="right" wrapText="1"/>
    </xf>
    <xf numFmtId="0" fontId="8" fillId="2" borderId="5" xfId="14" applyFont="1" applyFill="1" applyBorder="1" applyAlignment="1">
      <alignment horizontal="right" wrapText="1"/>
    </xf>
    <xf numFmtId="0" fontId="8" fillId="2" borderId="1" xfId="14" applyFont="1" applyFill="1" applyAlignment="1">
      <alignment horizontal="right" wrapText="1"/>
    </xf>
    <xf numFmtId="0" fontId="19" fillId="0" borderId="1" xfId="13" applyFont="1" applyBorder="1" applyAlignment="1">
      <alignment horizontal="left" wrapText="1"/>
    </xf>
    <xf numFmtId="0" fontId="17" fillId="0" borderId="1" xfId="13" applyBorder="1" applyAlignment="1">
      <alignment horizontal="left" wrapText="1"/>
    </xf>
    <xf numFmtId="0" fontId="40" fillId="0" borderId="1" xfId="14" applyFont="1" applyAlignment="1">
      <alignment wrapText="1"/>
    </xf>
    <xf numFmtId="0" fontId="41" fillId="0" borderId="1" xfId="14" applyFont="1" applyAlignment="1">
      <alignment wrapText="1"/>
    </xf>
    <xf numFmtId="2" fontId="13" fillId="0" borderId="1" xfId="14" applyNumberFormat="1" applyFont="1" applyAlignment="1">
      <alignment horizontal="left" wrapText="1"/>
    </xf>
    <xf numFmtId="0" fontId="10" fillId="0" borderId="1" xfId="14" applyFont="1" applyAlignment="1">
      <alignment wrapText="1"/>
    </xf>
    <xf numFmtId="0" fontId="17" fillId="0" borderId="1" xfId="4" applyBorder="1" applyAlignment="1">
      <alignment wrapText="1"/>
    </xf>
    <xf numFmtId="0" fontId="38" fillId="0" borderId="1" xfId="0" applyFont="1" applyBorder="1"/>
    <xf numFmtId="49" fontId="19" fillId="0" borderId="1" xfId="13" applyNumberFormat="1" applyFont="1" applyBorder="1" applyAlignment="1"/>
    <xf numFmtId="0" fontId="37" fillId="6" borderId="5" xfId="14" applyFont="1" applyFill="1" applyBorder="1" applyAlignment="1">
      <alignment horizontal="right" wrapText="1"/>
    </xf>
    <xf numFmtId="0" fontId="37" fillId="6" borderId="1" xfId="14" applyFont="1" applyFill="1" applyAlignment="1">
      <alignment horizontal="right" wrapText="1"/>
    </xf>
  </cellXfs>
  <cellStyles count="24">
    <cellStyle name="Formatvorlage 1" xfId="12" xr:uid="{39859697-D23A-7240-8BCF-1EA032E12D30}"/>
    <cellStyle name="Korrigiert" xfId="16" xr:uid="{396838D9-7D00-0248-BB83-B2A40EF0A04F}"/>
    <cellStyle name="Link" xfId="4" builtinId="8"/>
    <cellStyle name="Link 2" xfId="13" xr:uid="{85A99C52-E46B-5B4D-AC0C-D5A6D383E556}"/>
    <cellStyle name="Prozent" xfId="23" builtinId="5"/>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U39"/>
  <sheetViews>
    <sheetView showGridLines="0" zoomScale="90" zoomScaleNormal="90" workbookViewId="0">
      <selection activeCell="A2" sqref="A2"/>
    </sheetView>
  </sheetViews>
  <sheetFormatPr baseColWidth="10" defaultColWidth="9.1640625" defaultRowHeight="15" x14ac:dyDescent="0.2"/>
  <cols>
    <col min="1" max="1" width="100" style="1" customWidth="1"/>
    <col min="2" max="2" width="9.1640625" style="8"/>
    <col min="3" max="16384" width="9.1640625" style="1"/>
  </cols>
  <sheetData>
    <row r="2" spans="1:47" ht="15" customHeight="1" x14ac:dyDescent="0.25">
      <c r="A2" s="5" t="s">
        <v>271</v>
      </c>
      <c r="B2" s="7"/>
      <c r="C2" s="6"/>
      <c r="D2" s="6"/>
      <c r="E2" s="6"/>
      <c r="F2" s="6"/>
      <c r="G2" s="6"/>
      <c r="H2" s="6"/>
      <c r="I2" s="6"/>
      <c r="J2" s="6"/>
      <c r="K2" s="6"/>
      <c r="L2" s="6"/>
      <c r="M2" s="6"/>
    </row>
    <row r="3" spans="1:47" ht="19" x14ac:dyDescent="0.25">
      <c r="A3" s="5"/>
      <c r="B3" s="7"/>
      <c r="C3" s="6"/>
      <c r="D3" s="6"/>
      <c r="E3" s="6"/>
      <c r="F3" s="6"/>
      <c r="G3" s="6"/>
      <c r="H3" s="6"/>
      <c r="I3" s="6"/>
      <c r="J3" s="6"/>
      <c r="K3" s="6"/>
      <c r="L3" s="6"/>
      <c r="M3" s="6"/>
    </row>
    <row r="4" spans="1:47" ht="22" x14ac:dyDescent="0.25">
      <c r="A4" s="11" t="s">
        <v>272</v>
      </c>
      <c r="AU4" s="2"/>
    </row>
    <row r="5" spans="1:47" ht="19" x14ac:dyDescent="0.25">
      <c r="A5" s="12" t="s">
        <v>270</v>
      </c>
    </row>
    <row r="6" spans="1:47" ht="19" x14ac:dyDescent="0.25">
      <c r="A6" s="12" t="s">
        <v>288</v>
      </c>
    </row>
    <row r="7" spans="1:47" ht="19" x14ac:dyDescent="0.25">
      <c r="A7" s="12" t="s">
        <v>266</v>
      </c>
    </row>
    <row r="8" spans="1:47" ht="19" x14ac:dyDescent="0.25">
      <c r="A8" s="12" t="s">
        <v>291</v>
      </c>
    </row>
    <row r="9" spans="1:47" ht="19" x14ac:dyDescent="0.25">
      <c r="A9" s="12" t="s">
        <v>292</v>
      </c>
    </row>
    <row r="10" spans="1:47" ht="19" x14ac:dyDescent="0.25">
      <c r="A10" s="12" t="s">
        <v>289</v>
      </c>
    </row>
    <row r="11" spans="1:47" ht="19" x14ac:dyDescent="0.25">
      <c r="A11" s="12" t="s">
        <v>295</v>
      </c>
    </row>
    <row r="12" spans="1:47" ht="19" x14ac:dyDescent="0.25">
      <c r="A12" s="12" t="s">
        <v>294</v>
      </c>
    </row>
    <row r="13" spans="1:47" ht="19" x14ac:dyDescent="0.25">
      <c r="A13" s="12" t="s">
        <v>296</v>
      </c>
    </row>
    <row r="14" spans="1:47" ht="19" x14ac:dyDescent="0.25">
      <c r="A14" s="12" t="s">
        <v>297</v>
      </c>
      <c r="F14" s="1" t="s">
        <v>126</v>
      </c>
    </row>
    <row r="15" spans="1:47" ht="19" x14ac:dyDescent="0.25">
      <c r="A15" s="12" t="s">
        <v>298</v>
      </c>
    </row>
    <row r="16" spans="1:47" ht="19" x14ac:dyDescent="0.25">
      <c r="A16" s="12" t="s">
        <v>299</v>
      </c>
    </row>
    <row r="17" spans="1:2" ht="19" x14ac:dyDescent="0.25">
      <c r="A17" s="12" t="s">
        <v>300</v>
      </c>
    </row>
    <row r="18" spans="1:2" ht="19" x14ac:dyDescent="0.25">
      <c r="A18" s="12" t="s">
        <v>301</v>
      </c>
    </row>
    <row r="19" spans="1:2" ht="19" x14ac:dyDescent="0.25">
      <c r="A19" s="12" t="s">
        <v>302</v>
      </c>
    </row>
    <row r="20" spans="1:2" ht="19" x14ac:dyDescent="0.25">
      <c r="A20" s="12" t="s">
        <v>303</v>
      </c>
    </row>
    <row r="21" spans="1:2" ht="19" x14ac:dyDescent="0.25">
      <c r="A21" s="12" t="s">
        <v>304</v>
      </c>
    </row>
    <row r="22" spans="1:2" ht="19" x14ac:dyDescent="0.25">
      <c r="A22" s="12" t="s">
        <v>305</v>
      </c>
    </row>
    <row r="23" spans="1:2" ht="19" x14ac:dyDescent="0.25">
      <c r="A23" s="12" t="s">
        <v>306</v>
      </c>
    </row>
    <row r="24" spans="1:2" ht="19" x14ac:dyDescent="0.25">
      <c r="A24" s="12" t="s">
        <v>307</v>
      </c>
    </row>
    <row r="25" spans="1:2" ht="19" x14ac:dyDescent="0.25">
      <c r="A25" s="12" t="s">
        <v>308</v>
      </c>
      <c r="B25" s="1"/>
    </row>
    <row r="26" spans="1:2" ht="19" x14ac:dyDescent="0.25">
      <c r="A26" s="12" t="s">
        <v>309</v>
      </c>
      <c r="B26" s="1"/>
    </row>
    <row r="27" spans="1:2" ht="19" x14ac:dyDescent="0.25">
      <c r="A27" s="12" t="s">
        <v>310</v>
      </c>
      <c r="B27" s="1"/>
    </row>
    <row r="28" spans="1:2" ht="19" x14ac:dyDescent="0.25">
      <c r="A28" s="12" t="s">
        <v>321</v>
      </c>
      <c r="B28" s="1"/>
    </row>
    <row r="29" spans="1:2" ht="19" x14ac:dyDescent="0.25">
      <c r="A29" s="12" t="s">
        <v>322</v>
      </c>
      <c r="B29" s="1"/>
    </row>
    <row r="30" spans="1:2" ht="19" x14ac:dyDescent="0.25">
      <c r="A30" s="12" t="s">
        <v>311</v>
      </c>
      <c r="B30" s="1"/>
    </row>
    <row r="31" spans="1:2" ht="19" x14ac:dyDescent="0.25">
      <c r="A31" s="12" t="s">
        <v>312</v>
      </c>
      <c r="B31" s="1"/>
    </row>
    <row r="32" spans="1:2" ht="19" x14ac:dyDescent="0.25">
      <c r="A32" s="12" t="s">
        <v>320</v>
      </c>
      <c r="B32" s="1"/>
    </row>
    <row r="33" spans="1:2" ht="19" x14ac:dyDescent="0.25">
      <c r="A33" s="12" t="s">
        <v>313</v>
      </c>
      <c r="B33" s="1"/>
    </row>
    <row r="34" spans="1:2" ht="19" x14ac:dyDescent="0.25">
      <c r="A34" s="12" t="s">
        <v>314</v>
      </c>
      <c r="B34" s="1"/>
    </row>
    <row r="35" spans="1:2" ht="19" x14ac:dyDescent="0.25">
      <c r="A35" s="12" t="s">
        <v>315</v>
      </c>
      <c r="B35" s="1"/>
    </row>
    <row r="36" spans="1:2" ht="19" x14ac:dyDescent="0.25">
      <c r="A36" s="12" t="s">
        <v>316</v>
      </c>
      <c r="B36" s="1"/>
    </row>
    <row r="37" spans="1:2" ht="19" x14ac:dyDescent="0.25">
      <c r="A37" s="12" t="s">
        <v>317</v>
      </c>
      <c r="B37" s="1"/>
    </row>
    <row r="38" spans="1:2" ht="19" x14ac:dyDescent="0.25">
      <c r="A38" s="12" t="s">
        <v>318</v>
      </c>
      <c r="B38" s="1"/>
    </row>
    <row r="39" spans="1:2" ht="19" x14ac:dyDescent="0.25">
      <c r="A39" s="12" t="s">
        <v>319</v>
      </c>
      <c r="B39" s="1"/>
    </row>
  </sheetData>
  <hyperlinks>
    <hyperlink ref="A14" location="'ukhd-patienten-konzern'!A1" tooltip="Gehe zu Patienten nach Bundesländern – Konzern" display="Patienten nach Bundesländern – Konzern" xr:uid="{00000000-0004-0000-0000-000009000000}"/>
    <hyperlink ref="A15" location="'ukhd-patienten-ukhd'!A1" tooltip="Gehe zu Patienten nach Bundesländern – UKHD" display="Patienten nach Bundesländern – UKHD" xr:uid="{00000000-0004-0000-0000-00000A000000}"/>
    <hyperlink ref="A16" location="'ukhd-patienten-thoraxklinik'!A1" tooltip="Gehe zu Patienten nach Bundesländern – Thoraxklinik" display="Patienten nach Bundesländern – Thoraxklinik" xr:uid="{00000000-0004-0000-0000-00000B000000}"/>
    <hyperlink ref="A17" location="'ukhd-patienten-kreiskranken'!A1" tooltip="Gehe zu Patienten nach Bundesländern – Kreiskrankenhaus Bergstraße" display="Patienten nach Bundesländern – Kreiskrankenhaus Bergstraße" xr:uid="{00000000-0004-0000-0000-00000C000000}"/>
    <hyperlink ref="A18" location="'ukhd-stationaere-leistungen'!A1" tooltip="Gehe zu Stationäre Leistungen" display="Stationäre Leistungen" xr:uid="{00000000-0004-0000-0000-00000D000000}"/>
    <hyperlink ref="A19" location="'ukhd-amb-leistungen-gkv'!A1" tooltip="Gehe zu Ambulante Leistungen – GKV-Patienten" display="Ambulante Leistungen – GKV-Patienten" xr:uid="{00000000-0004-0000-0000-00000E000000}"/>
    <hyperlink ref="A20" location="'ukhd-weitere-ambulante-leis'!A1" tooltip="Gehe zu Weitere Ambulante Leistungen – UKHD" display="Weitere Ambulante Leistungen – UKHD" xr:uid="{00000000-0004-0000-0000-00000F000000}"/>
    <hyperlink ref="A21" location="'ukhd-guv-ukhd '!A1" tooltip="Gehe zu Gewinn- und Verlustrechnung (GuV) – UKHD" display="Gewinn- und Verlustrechnung (GuV) – UKHD" xr:uid="{00000000-0004-0000-0000-000010000000}"/>
    <hyperlink ref="A22" location="'ukhd-guv-konzern'!A1" tooltip="Gehe zu Gewinn- und Verlustrechnung (GuV) – Konzern" display="Gewinn- und Verlustrechnung (GuV) – Konzern" xr:uid="{00000000-0004-0000-0000-000011000000}"/>
    <hyperlink ref="A23" location="'ukhd-bilanz-ukhd'!A1" tooltip="Gehe zu Bilanz – UKHD" display="Bilanz – UKHD" xr:uid="{00000000-0004-0000-0000-000012000000}"/>
    <hyperlink ref="A24" location="'ukhd-bilanz-konzern'!A1" tooltip="Gehe zu Bilanz – Konzern" display="Bilanz – Konzern" xr:uid="{00000000-0004-0000-0000-000013000000}"/>
    <hyperlink ref="A25" location="'mfhd-forschungsfoerderung-eu'!A1" tooltip="Gehe zu Forschungsförderung der EU" display="Forschungsförderung der EU" xr:uid="{90A95376-420F-8847-899C-7588B32B21CA}"/>
    <hyperlink ref="A26" location="'mfhd-erc-grants'!A1" tooltip="Gehe zu in 2024 laufende ERC-Grants" display="In 2024 laufende ERC-Grants" xr:uid="{C0E5F387-6CCB-CA4F-8CDC-F7FDF1ACCB96}"/>
    <hyperlink ref="A27" location="'mfhd-forschungsfoerderung-bund'!A1" tooltip="Gehe zu Forschungsförderung des Bundes" display="Forschungsförderung des Bundes" xr:uid="{FD42F540-A59C-4F44-A71B-4472760ED36C}"/>
    <hyperlink ref="A28" location="'mfhd-dfg-mf-sprecherfunktion'!A1" tooltip="Gehe zu Sonderforschungsbereiche der DFG – Medizinische Fakultät mit Sprecherfunktion" display="Sonderforschungsbereiche der DFG – Medizinische Fakultät mit Sprecherfunktion" xr:uid="{E96F2554-87B3-B749-99AF-BC57A12AB0F7}"/>
    <hyperlink ref="A29" location="'mfhd-dfg-mf-beteiligung'!A1" tooltip="Gehe zu Sonderforschungsbereiche der DFG – Medizinische Fakultät mit Beteiligung" display="Sonderforschungsbereiche der DFG – Medizinische Fakultät mit Beteiligung" xr:uid="{BDA82D25-4569-8940-8B82-95E54AABB607}"/>
    <hyperlink ref="A30" location="'mfhd-weitere-dfg-projekte'!A1" tooltip="Gehe zu Weitere große DFG-Projekte" display="Weitere große DFG-Projekte" xr:uid="{19D143DA-02A2-874E-ACAE-2049662D6C92}"/>
    <hyperlink ref="A31" location="'mfhd-projekte-weitere-foerderer'!A1" tooltip="Gehe zu Projekte weiterer Förderer" display="Projekte weiterer Förderer" xr:uid="{45F98001-07CD-CB44-B3C0-B78093FE63AB}"/>
    <hyperlink ref="A32" location="'mfhd-nachwuchsfoerderung'!A1" tooltip="Gehe zu Nachwuchsförderung" display="Nachwuchsförderung" xr:uid="{6FCEDF66-F849-9A49-9F1C-5A1CD907B095}"/>
    <hyperlink ref="A33" location="'mfhd-gleichstellung'!A1" tooltip="Gehe zu Gleichstellung" display="Gleichstellung" xr:uid="{8F863F90-0B7E-1B48-90D6-CEE84FAEE5AD}"/>
    <hyperlink ref="A34" location="'mfhd-interne-ffprogramme'!A1" tooltip="Gehe zu Interne Forschungsförderprogramme" display="Interne Forschungsförderprogramme" xr:uid="{2FE24C2B-EDB3-144B-8F7A-0BF0E1B24B08}"/>
    <hyperlink ref="A35" location="'mfhd-wesentliche-kennzahlen'!A1" tooltip="Gehe zu Wesentliche Leistungskennzahlen der Medizinischen Fakultät" display="Wesentliche Leistungskennzahlen der Medizinischen Fakultät" xr:uid="{DE64D763-8EA2-E94E-AC3F-187D9C11BCFE}"/>
    <hyperlink ref="A36" location="'mfhd-drittmittel-ff'!A1" tooltip="Gehe zu Drittmittel zur Forschungsförderung" display="Drittmittel zur Forschungsförderung" xr:uid="{B24E5A99-CA39-3D47-90B2-7FEC42592991}"/>
    <hyperlink ref="A37" location="'mfhd-studierende'!A1" tooltip="Gehe zu Studierende" display="Studierende" xr:uid="{90DC5D02-EAA8-BD48-91AE-16312F0D4596}"/>
    <hyperlink ref="A38" location="'mfhd-promotionen'!A1" tooltip="Gehe zu Promotionen" display="Promotionen" xr:uid="{C1533F7A-1BCA-A94F-9DB9-8B842FE40CA1}"/>
    <hyperlink ref="A39" location="'mfhd-habilitationen'!A1" tooltip="Gehe zu Habilitationen" display="Habilitationen" xr:uid="{06655439-F432-B24C-B1EC-894D9B4430BF}"/>
    <hyperlink ref="A5" location="'ukhd-beschaeftigte-2024'!A1" tooltip="Gehe zu Beschäftigte 2024" display="Beschäftigte 2024" xr:uid="{00000000-0004-0000-0000-000000000000}"/>
    <hyperlink ref="A9" location="'ukhd-gestelltes-personal-2023'!A1" tooltip="Gestelltes Personal (Beschäftigte) durch UKHD 2023" display="Gestelltes Personal (Beschäftigte) durch UKHD 2023" xr:uid="{654E9B0F-D6B7-D14F-B04E-EFD8BA85E876}"/>
    <hyperlink ref="A10" location="'ukhd-auszubildende-2023'!A1" tooltip="Gehe zu ukhd-auszubildende-2023" display="Auszubildende 2023" xr:uid="{02C70233-C871-8F45-81F5-25266E52692B}"/>
    <hyperlink ref="A12" location="'ukhd-gestelltes-personal-2022'!A1" tooltip="Gestelltes Personal (Beschäftigte) durch UKHD 2022" display="Gestelltes Personal (Beschäftigte) durch UKHD 2022" xr:uid="{540D5909-227F-5044-A320-E6A519BA2E81}"/>
    <hyperlink ref="A13" location="'ukhd-auszubildende-2022'!A1" tooltip="Gehe zu Auszubildende 2022" display="Auszubildende 2022" xr:uid="{F5F6B729-7A2F-1E41-A27A-8131DB75D2C1}"/>
    <hyperlink ref="A7" location="'ukhd-auszubildende-2024'!A1" tooltip="Gehe zu ukhd-auszubildende-2024" display="Auszubildende 2024" xr:uid="{00000000-0004-0000-0000-000002000000}"/>
    <hyperlink ref="A8" location="'ukhd-beschaeftigte-2023'!A1" tooltip="Beschäftigte 2023" display="Beschäftigte 2023" xr:uid="{97474C5D-E853-444A-A7EC-BCE83A631ABB}"/>
    <hyperlink ref="A11" location="'ukhd-beschaeftigte-2022'!A1" tooltip="Beschäftigte 2022" display="Beschäftigte 2022" xr:uid="{FEA6507E-5DD3-0E43-838E-3E23A52C0F17}"/>
    <hyperlink ref="A6" location="'ukhd-gestelltes-personal-2024'!A1" tooltip="Gehe zu ukhd-gestelltes-personal-2024" display="Gestelltes Personal (Beschäftigte) durch UKHD 2024" xr:uid="{00000000-0004-0000-0000-000001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F00E-8983-3A48-B967-3D8CFBBBA44B}">
  <dimension ref="A1:O32"/>
  <sheetViews>
    <sheetView showGridLines="0" workbookViewId="0">
      <selection activeCell="A2" sqref="A2:O19"/>
    </sheetView>
  </sheetViews>
  <sheetFormatPr baseColWidth="10" defaultRowHeight="15" x14ac:dyDescent="0.2"/>
  <cols>
    <col min="1" max="1" width="55.33203125" style="61" customWidth="1"/>
    <col min="2" max="13" width="12.1640625" style="61" customWidth="1"/>
    <col min="14" max="16384" width="10.83203125" style="61"/>
  </cols>
  <sheetData>
    <row r="1" spans="1:15" s="15" customFormat="1" ht="15" customHeight="1" x14ac:dyDescent="0.2">
      <c r="A1" s="251" t="s">
        <v>30</v>
      </c>
      <c r="B1" s="252"/>
      <c r="C1" s="252"/>
      <c r="D1" s="252"/>
      <c r="E1" s="252"/>
      <c r="F1" s="252"/>
      <c r="G1" s="252"/>
      <c r="H1" s="252"/>
      <c r="I1" s="252"/>
      <c r="J1" s="252"/>
      <c r="K1" s="252"/>
      <c r="L1" s="252"/>
      <c r="M1" s="252"/>
    </row>
    <row r="2" spans="1:15" ht="16" customHeight="1" x14ac:dyDescent="0.25">
      <c r="A2" s="245" t="s">
        <v>450</v>
      </c>
      <c r="B2" s="246"/>
      <c r="C2" s="246"/>
      <c r="D2" s="246"/>
      <c r="E2" s="246"/>
      <c r="F2" s="246"/>
      <c r="G2" s="246"/>
      <c r="H2" s="246"/>
      <c r="I2" s="246"/>
      <c r="J2" s="246"/>
      <c r="K2" s="246"/>
      <c r="L2" s="246"/>
      <c r="M2" s="246"/>
    </row>
    <row r="3" spans="1:15" ht="15" customHeight="1" x14ac:dyDescent="0.2">
      <c r="A3" s="247" t="s">
        <v>451</v>
      </c>
      <c r="B3" s="246"/>
      <c r="C3" s="246"/>
      <c r="D3" s="246"/>
      <c r="E3" s="246"/>
      <c r="F3" s="246"/>
      <c r="G3" s="246"/>
      <c r="H3" s="246"/>
      <c r="I3" s="246"/>
      <c r="J3" s="246"/>
      <c r="K3" s="246"/>
      <c r="L3" s="246"/>
      <c r="M3" s="246"/>
    </row>
    <row r="4" spans="1:15" ht="16" x14ac:dyDescent="0.2">
      <c r="A4" s="14"/>
      <c r="B4" s="14"/>
      <c r="C4" s="14"/>
      <c r="D4" s="14"/>
      <c r="E4" s="14"/>
      <c r="F4" s="14"/>
      <c r="G4" s="14"/>
      <c r="H4" s="14"/>
      <c r="I4" s="14"/>
      <c r="J4" s="14"/>
      <c r="K4" s="14"/>
      <c r="L4" s="14"/>
      <c r="M4" s="15"/>
    </row>
    <row r="5" spans="1:15" ht="72" customHeight="1" x14ac:dyDescent="0.2">
      <c r="A5" s="127" t="s">
        <v>273</v>
      </c>
      <c r="B5" s="128" t="s">
        <v>274</v>
      </c>
      <c r="C5" s="128" t="s">
        <v>275</v>
      </c>
      <c r="D5" s="128" t="s">
        <v>276</v>
      </c>
      <c r="E5" s="128" t="s">
        <v>277</v>
      </c>
      <c r="F5" s="128" t="s">
        <v>278</v>
      </c>
      <c r="G5" s="128" t="s">
        <v>279</v>
      </c>
      <c r="H5" s="128" t="s">
        <v>280</v>
      </c>
      <c r="I5" s="128" t="s">
        <v>281</v>
      </c>
      <c r="J5" s="128" t="s">
        <v>282</v>
      </c>
      <c r="K5" s="128" t="s">
        <v>283</v>
      </c>
      <c r="L5" s="128" t="s">
        <v>284</v>
      </c>
      <c r="M5" s="128" t="s">
        <v>127</v>
      </c>
      <c r="N5" s="128" t="s">
        <v>285</v>
      </c>
      <c r="O5" s="129" t="s">
        <v>286</v>
      </c>
    </row>
    <row r="6" spans="1:15" ht="16" x14ac:dyDescent="0.2">
      <c r="A6" s="124" t="s">
        <v>8</v>
      </c>
      <c r="B6" s="121">
        <f>71+1907</f>
        <v>1978</v>
      </c>
      <c r="C6" s="121">
        <f>3112+1</f>
        <v>3113</v>
      </c>
      <c r="D6" s="121">
        <f>2543+822</f>
        <v>3365</v>
      </c>
      <c r="E6" s="121">
        <f>772+2</f>
        <v>774</v>
      </c>
      <c r="F6" s="121">
        <v>61</v>
      </c>
      <c r="G6" s="121">
        <f>104+4</f>
        <v>108</v>
      </c>
      <c r="H6" s="121">
        <f>118+25</f>
        <v>143</v>
      </c>
      <c r="I6" s="121">
        <f>942+21</f>
        <v>963</v>
      </c>
      <c r="J6" s="121">
        <f>11+3</f>
        <v>14</v>
      </c>
      <c r="K6" s="121">
        <v>14</v>
      </c>
      <c r="L6" s="121">
        <v>0</v>
      </c>
      <c r="M6" s="121">
        <v>24</v>
      </c>
      <c r="N6" s="121">
        <f>534+990</f>
        <v>1524</v>
      </c>
      <c r="O6" s="122">
        <f>SUM(B6:N6)</f>
        <v>12081</v>
      </c>
    </row>
    <row r="7" spans="1:15" ht="16" x14ac:dyDescent="0.2">
      <c r="A7" s="125" t="s">
        <v>12</v>
      </c>
      <c r="B7" s="121">
        <v>0</v>
      </c>
      <c r="C7" s="121">
        <v>0</v>
      </c>
      <c r="D7" s="121">
        <v>0</v>
      </c>
      <c r="E7" s="121">
        <v>0</v>
      </c>
      <c r="F7" s="121">
        <v>0</v>
      </c>
      <c r="G7" s="121">
        <v>1004</v>
      </c>
      <c r="H7" s="121">
        <v>0</v>
      </c>
      <c r="I7" s="121">
        <v>10</v>
      </c>
      <c r="J7" s="121">
        <v>0</v>
      </c>
      <c r="K7" s="121">
        <v>0</v>
      </c>
      <c r="L7" s="121">
        <v>0</v>
      </c>
      <c r="M7" s="121">
        <v>0</v>
      </c>
      <c r="N7" s="121">
        <f t="shared" ref="N7:N18" si="0">+J7+L7</f>
        <v>0</v>
      </c>
      <c r="O7" s="122">
        <f>SUM(B7:L7)</f>
        <v>1014</v>
      </c>
    </row>
    <row r="8" spans="1:15" ht="16" x14ac:dyDescent="0.2">
      <c r="A8" s="125" t="s">
        <v>10</v>
      </c>
      <c r="B8" s="121">
        <v>0</v>
      </c>
      <c r="C8" s="121">
        <v>0</v>
      </c>
      <c r="D8" s="121">
        <v>0</v>
      </c>
      <c r="E8" s="121">
        <v>0</v>
      </c>
      <c r="F8" s="121">
        <v>0</v>
      </c>
      <c r="G8" s="121">
        <v>0</v>
      </c>
      <c r="H8" s="121">
        <v>167</v>
      </c>
      <c r="I8" s="121">
        <v>8</v>
      </c>
      <c r="J8" s="121">
        <v>1</v>
      </c>
      <c r="K8" s="121">
        <v>0</v>
      </c>
      <c r="L8" s="121">
        <v>0</v>
      </c>
      <c r="M8" s="121">
        <v>0</v>
      </c>
      <c r="N8" s="121">
        <f t="shared" si="0"/>
        <v>1</v>
      </c>
      <c r="O8" s="122">
        <f>SUM(B8:L8)</f>
        <v>176</v>
      </c>
    </row>
    <row r="9" spans="1:15" ht="16" x14ac:dyDescent="0.2">
      <c r="A9" s="125" t="s">
        <v>0</v>
      </c>
      <c r="B9" s="121">
        <v>146</v>
      </c>
      <c r="C9" s="121">
        <v>348</v>
      </c>
      <c r="D9" s="121">
        <v>124</v>
      </c>
      <c r="E9" s="121">
        <v>93</v>
      </c>
      <c r="F9" s="121">
        <v>40</v>
      </c>
      <c r="G9" s="121">
        <v>60</v>
      </c>
      <c r="H9" s="121">
        <v>12</v>
      </c>
      <c r="I9" s="121">
        <v>51</v>
      </c>
      <c r="J9" s="121">
        <v>2</v>
      </c>
      <c r="K9" s="121">
        <v>0</v>
      </c>
      <c r="L9" s="121">
        <v>0</v>
      </c>
      <c r="M9" s="121">
        <v>0</v>
      </c>
      <c r="N9" s="121">
        <f t="shared" si="0"/>
        <v>2</v>
      </c>
      <c r="O9" s="122">
        <f>SUM(B9:M9)</f>
        <v>876</v>
      </c>
    </row>
    <row r="10" spans="1:15" ht="16" x14ac:dyDescent="0.2">
      <c r="A10" s="125" t="s">
        <v>29</v>
      </c>
      <c r="B10" s="121">
        <v>109</v>
      </c>
      <c r="C10" s="121">
        <v>278</v>
      </c>
      <c r="D10" s="121">
        <v>98</v>
      </c>
      <c r="E10" s="121">
        <v>102</v>
      </c>
      <c r="F10" s="121">
        <v>0</v>
      </c>
      <c r="G10" s="121">
        <v>4</v>
      </c>
      <c r="H10" s="121">
        <v>7</v>
      </c>
      <c r="I10" s="121">
        <v>38</v>
      </c>
      <c r="J10" s="121">
        <v>4</v>
      </c>
      <c r="K10" s="121">
        <v>5</v>
      </c>
      <c r="L10" s="121">
        <v>8</v>
      </c>
      <c r="M10" s="121">
        <v>0</v>
      </c>
      <c r="N10" s="121">
        <f t="shared" si="0"/>
        <v>12</v>
      </c>
      <c r="O10" s="122">
        <f>SUM(B10:L10)</f>
        <v>653</v>
      </c>
    </row>
    <row r="11" spans="1:15" ht="16" x14ac:dyDescent="0.2">
      <c r="A11" s="125" t="s">
        <v>13</v>
      </c>
      <c r="B11" s="121">
        <v>0</v>
      </c>
      <c r="C11" s="121">
        <v>21</v>
      </c>
      <c r="D11" s="121">
        <v>2</v>
      </c>
      <c r="E11" s="121">
        <v>12</v>
      </c>
      <c r="F11" s="121">
        <v>31</v>
      </c>
      <c r="G11" s="121">
        <v>43</v>
      </c>
      <c r="H11" s="121">
        <v>1</v>
      </c>
      <c r="I11" s="121">
        <v>5</v>
      </c>
      <c r="J11" s="121">
        <v>0</v>
      </c>
      <c r="K11" s="121">
        <v>1</v>
      </c>
      <c r="L11" s="121">
        <v>0</v>
      </c>
      <c r="M11" s="121">
        <v>0</v>
      </c>
      <c r="N11" s="121">
        <f t="shared" si="0"/>
        <v>0</v>
      </c>
      <c r="O11" s="122">
        <f>SUM(B11:M11)</f>
        <v>116</v>
      </c>
    </row>
    <row r="12" spans="1:15" ht="16" x14ac:dyDescent="0.2">
      <c r="A12" s="125" t="s">
        <v>28</v>
      </c>
      <c r="B12" s="121">
        <v>0</v>
      </c>
      <c r="C12" s="121">
        <v>0</v>
      </c>
      <c r="D12" s="121">
        <v>81</v>
      </c>
      <c r="E12" s="121">
        <v>0</v>
      </c>
      <c r="F12" s="121">
        <v>0</v>
      </c>
      <c r="G12" s="121">
        <v>0</v>
      </c>
      <c r="H12" s="121">
        <v>0</v>
      </c>
      <c r="I12" s="121">
        <v>4</v>
      </c>
      <c r="J12" s="121">
        <v>0</v>
      </c>
      <c r="K12" s="121">
        <v>0</v>
      </c>
      <c r="L12" s="121">
        <v>0</v>
      </c>
      <c r="M12" s="121">
        <v>0</v>
      </c>
      <c r="N12" s="121">
        <f t="shared" si="0"/>
        <v>0</v>
      </c>
      <c r="O12" s="122">
        <f>SUM(B12:L12)</f>
        <v>85</v>
      </c>
    </row>
    <row r="13" spans="1:15" ht="16" x14ac:dyDescent="0.2">
      <c r="A13" s="125" t="s">
        <v>14</v>
      </c>
      <c r="B13" s="121">
        <v>0</v>
      </c>
      <c r="C13" s="121">
        <v>0</v>
      </c>
      <c r="D13" s="121">
        <v>0</v>
      </c>
      <c r="E13" s="121">
        <v>0</v>
      </c>
      <c r="F13" s="121">
        <v>0</v>
      </c>
      <c r="G13" s="121">
        <v>0</v>
      </c>
      <c r="H13" s="121">
        <v>0</v>
      </c>
      <c r="I13" s="121">
        <v>8</v>
      </c>
      <c r="J13" s="121">
        <v>0</v>
      </c>
      <c r="K13" s="121">
        <v>89</v>
      </c>
      <c r="L13" s="121">
        <v>0</v>
      </c>
      <c r="M13" s="121">
        <v>0</v>
      </c>
      <c r="N13" s="121">
        <f t="shared" si="0"/>
        <v>0</v>
      </c>
      <c r="O13" s="122">
        <f>SUM(B13:M13)</f>
        <v>97</v>
      </c>
    </row>
    <row r="14" spans="1:15" ht="16" x14ac:dyDescent="0.2">
      <c r="A14" s="125" t="s">
        <v>9</v>
      </c>
      <c r="B14" s="121">
        <v>0</v>
      </c>
      <c r="C14" s="121">
        <v>14</v>
      </c>
      <c r="D14" s="121">
        <v>4</v>
      </c>
      <c r="E14" s="121">
        <v>0</v>
      </c>
      <c r="F14" s="121">
        <v>0</v>
      </c>
      <c r="G14" s="121">
        <v>2</v>
      </c>
      <c r="H14" s="121">
        <v>0</v>
      </c>
      <c r="I14" s="121">
        <v>3</v>
      </c>
      <c r="J14" s="121">
        <v>0</v>
      </c>
      <c r="K14" s="121">
        <v>9</v>
      </c>
      <c r="L14" s="121">
        <v>0</v>
      </c>
      <c r="M14" s="121">
        <v>0</v>
      </c>
      <c r="N14" s="121">
        <f t="shared" si="0"/>
        <v>0</v>
      </c>
      <c r="O14" s="122">
        <f>SUM(B14:L14)</f>
        <v>32</v>
      </c>
    </row>
    <row r="15" spans="1:15" ht="16" x14ac:dyDescent="0.2">
      <c r="A15" s="125" t="s">
        <v>16</v>
      </c>
      <c r="B15" s="121">
        <v>6.33</v>
      </c>
      <c r="C15" s="121">
        <v>0</v>
      </c>
      <c r="D15" s="121">
        <v>44.58</v>
      </c>
      <c r="E15" s="121">
        <v>0</v>
      </c>
      <c r="F15" s="121">
        <v>0</v>
      </c>
      <c r="G15" s="121">
        <v>0</v>
      </c>
      <c r="H15" s="121">
        <v>0</v>
      </c>
      <c r="I15" s="121">
        <v>0</v>
      </c>
      <c r="J15" s="121">
        <v>0</v>
      </c>
      <c r="K15" s="121">
        <v>0</v>
      </c>
      <c r="L15" s="121">
        <v>0</v>
      </c>
      <c r="M15" s="121">
        <v>0</v>
      </c>
      <c r="N15" s="121">
        <f t="shared" si="0"/>
        <v>0</v>
      </c>
      <c r="O15" s="122">
        <f>SUM(B15:L15)</f>
        <v>50.91</v>
      </c>
    </row>
    <row r="16" spans="1:15" ht="16" x14ac:dyDescent="0.2">
      <c r="A16" s="125" t="s">
        <v>11</v>
      </c>
      <c r="B16" s="121">
        <v>0</v>
      </c>
      <c r="C16" s="121">
        <v>0</v>
      </c>
      <c r="D16" s="121">
        <v>0</v>
      </c>
      <c r="E16" s="121">
        <v>0</v>
      </c>
      <c r="F16" s="121">
        <v>0</v>
      </c>
      <c r="G16" s="121">
        <v>0</v>
      </c>
      <c r="H16" s="121">
        <v>0</v>
      </c>
      <c r="I16" s="121">
        <v>2</v>
      </c>
      <c r="J16" s="121">
        <v>0</v>
      </c>
      <c r="K16" s="121">
        <v>0</v>
      </c>
      <c r="L16" s="121">
        <v>0</v>
      </c>
      <c r="M16" s="121">
        <v>0</v>
      </c>
      <c r="N16" s="121">
        <f t="shared" si="0"/>
        <v>0</v>
      </c>
      <c r="O16" s="122">
        <f>SUM(B16:L16)</f>
        <v>2</v>
      </c>
    </row>
    <row r="17" spans="1:15" ht="16" x14ac:dyDescent="0.2">
      <c r="A17" s="125" t="s">
        <v>17</v>
      </c>
      <c r="B17" s="121">
        <v>0</v>
      </c>
      <c r="C17" s="121">
        <v>0</v>
      </c>
      <c r="D17" s="121">
        <v>4</v>
      </c>
      <c r="E17" s="121">
        <v>0</v>
      </c>
      <c r="F17" s="121">
        <v>0</v>
      </c>
      <c r="G17" s="121">
        <v>0</v>
      </c>
      <c r="H17" s="121">
        <v>0</v>
      </c>
      <c r="I17" s="121">
        <v>0</v>
      </c>
      <c r="J17" s="121">
        <v>0</v>
      </c>
      <c r="K17" s="121">
        <v>0</v>
      </c>
      <c r="L17" s="121">
        <v>0</v>
      </c>
      <c r="M17" s="121">
        <v>0</v>
      </c>
      <c r="N17" s="121">
        <f t="shared" si="0"/>
        <v>0</v>
      </c>
      <c r="O17" s="122">
        <f>SUM(B17:M17)</f>
        <v>4</v>
      </c>
    </row>
    <row r="18" spans="1:15" ht="17" thickBot="1" x14ac:dyDescent="0.25">
      <c r="A18" s="125" t="s">
        <v>15</v>
      </c>
      <c r="B18" s="121">
        <v>2</v>
      </c>
      <c r="C18" s="121">
        <v>0</v>
      </c>
      <c r="D18" s="121">
        <v>0</v>
      </c>
      <c r="E18" s="121">
        <v>0</v>
      </c>
      <c r="F18" s="121">
        <v>0</v>
      </c>
      <c r="G18" s="121">
        <v>0</v>
      </c>
      <c r="H18" s="121">
        <v>0</v>
      </c>
      <c r="I18" s="121">
        <v>2</v>
      </c>
      <c r="J18" s="121">
        <v>0</v>
      </c>
      <c r="K18" s="121">
        <v>0</v>
      </c>
      <c r="L18" s="121">
        <v>0</v>
      </c>
      <c r="M18" s="121">
        <v>0</v>
      </c>
      <c r="N18" s="121">
        <f t="shared" si="0"/>
        <v>0</v>
      </c>
      <c r="O18" s="122">
        <f>SUM(B18:M18)</f>
        <v>4</v>
      </c>
    </row>
    <row r="19" spans="1:15" ht="19" thickTop="1" thickBot="1" x14ac:dyDescent="0.25">
      <c r="A19" s="126" t="s">
        <v>286</v>
      </c>
      <c r="B19" s="123">
        <f t="shared" ref="B19:O19" si="1">SUM(B6:B18)</f>
        <v>2241.33</v>
      </c>
      <c r="C19" s="123">
        <f t="shared" si="1"/>
        <v>3774</v>
      </c>
      <c r="D19" s="123">
        <f t="shared" si="1"/>
        <v>3722.58</v>
      </c>
      <c r="E19" s="123">
        <f t="shared" si="1"/>
        <v>981</v>
      </c>
      <c r="F19" s="123">
        <f t="shared" si="1"/>
        <v>132</v>
      </c>
      <c r="G19" s="123">
        <f t="shared" si="1"/>
        <v>1221</v>
      </c>
      <c r="H19" s="123">
        <f t="shared" si="1"/>
        <v>330</v>
      </c>
      <c r="I19" s="123">
        <f t="shared" si="1"/>
        <v>1094</v>
      </c>
      <c r="J19" s="123">
        <f t="shared" si="1"/>
        <v>21</v>
      </c>
      <c r="K19" s="123">
        <f t="shared" si="1"/>
        <v>118</v>
      </c>
      <c r="L19" s="123">
        <f t="shared" si="1"/>
        <v>8</v>
      </c>
      <c r="M19" s="123">
        <f t="shared" si="1"/>
        <v>24</v>
      </c>
      <c r="N19" s="123">
        <f t="shared" si="1"/>
        <v>1539</v>
      </c>
      <c r="O19" s="123">
        <f t="shared" si="1"/>
        <v>15190.91</v>
      </c>
    </row>
    <row r="20" spans="1:15" x14ac:dyDescent="0.2">
      <c r="A20" s="69"/>
      <c r="B20" s="69"/>
      <c r="C20" s="69"/>
      <c r="D20" s="69"/>
      <c r="E20" s="69"/>
      <c r="F20" s="69"/>
      <c r="G20" s="69"/>
      <c r="H20" s="69"/>
      <c r="I20" s="69"/>
      <c r="J20" s="69"/>
      <c r="K20" s="69"/>
      <c r="L20" s="69"/>
      <c r="M20" s="69"/>
    </row>
    <row r="21" spans="1:15" x14ac:dyDescent="0.2">
      <c r="A21" s="69"/>
      <c r="B21" s="69"/>
      <c r="C21" s="69"/>
      <c r="D21" s="69"/>
      <c r="E21" s="69"/>
      <c r="F21" s="69"/>
      <c r="G21" s="69"/>
      <c r="H21" s="69"/>
      <c r="I21" s="69"/>
      <c r="J21" s="69"/>
      <c r="K21" s="69"/>
      <c r="L21" s="69"/>
      <c r="M21" s="69"/>
    </row>
    <row r="22" spans="1:15" x14ac:dyDescent="0.2">
      <c r="A22" s="69"/>
      <c r="B22" s="69"/>
      <c r="C22" s="69"/>
      <c r="D22" s="69"/>
      <c r="E22" s="69"/>
      <c r="F22" s="69"/>
      <c r="G22" s="69"/>
      <c r="H22" s="69"/>
      <c r="I22" s="69"/>
      <c r="J22" s="69"/>
      <c r="K22" s="69"/>
      <c r="L22" s="69"/>
      <c r="M22" s="69"/>
    </row>
    <row r="23" spans="1:15" x14ac:dyDescent="0.2">
      <c r="A23" s="69"/>
      <c r="B23" s="69"/>
      <c r="C23" s="69"/>
      <c r="D23" s="69"/>
      <c r="E23" s="69"/>
      <c r="F23" s="69"/>
      <c r="G23" s="69"/>
      <c r="H23" s="69"/>
      <c r="I23" s="69"/>
      <c r="J23" s="69"/>
      <c r="K23" s="69"/>
      <c r="L23" s="69"/>
      <c r="M23" s="69"/>
    </row>
    <row r="24" spans="1:15" x14ac:dyDescent="0.2">
      <c r="A24" s="69"/>
      <c r="B24" s="69"/>
      <c r="C24" s="69"/>
      <c r="D24" s="69"/>
      <c r="E24" s="69"/>
      <c r="F24" s="69"/>
      <c r="G24" s="69"/>
      <c r="H24" s="69"/>
      <c r="I24" s="69"/>
      <c r="J24" s="69"/>
      <c r="K24" s="69"/>
      <c r="L24" s="69"/>
      <c r="M24" s="69"/>
    </row>
    <row r="25" spans="1:15" x14ac:dyDescent="0.2">
      <c r="B25" s="69"/>
      <c r="C25" s="69"/>
      <c r="D25" s="69"/>
      <c r="E25" s="69"/>
      <c r="F25" s="69"/>
      <c r="G25" s="69"/>
      <c r="H25" s="69"/>
      <c r="I25" s="69"/>
      <c r="J25" s="69"/>
      <c r="K25" s="69"/>
      <c r="L25" s="69"/>
    </row>
    <row r="26" spans="1:15" x14ac:dyDescent="0.2">
      <c r="B26" s="69"/>
      <c r="C26" s="69"/>
      <c r="D26" s="69"/>
      <c r="E26" s="69"/>
      <c r="F26" s="69"/>
      <c r="G26" s="69"/>
      <c r="H26" s="69"/>
      <c r="I26" s="69"/>
      <c r="J26" s="69"/>
      <c r="K26" s="69"/>
      <c r="L26" s="69"/>
    </row>
    <row r="27" spans="1:15" x14ac:dyDescent="0.2">
      <c r="B27" s="69"/>
      <c r="C27" s="69"/>
      <c r="D27" s="69"/>
      <c r="E27" s="69"/>
      <c r="F27" s="69"/>
      <c r="G27" s="69"/>
      <c r="H27" s="69"/>
      <c r="I27" s="69"/>
      <c r="J27" s="69"/>
      <c r="K27" s="69"/>
      <c r="L27" s="69"/>
    </row>
    <row r="28" spans="1:15" x14ac:dyDescent="0.2">
      <c r="B28" s="69"/>
      <c r="C28" s="69"/>
      <c r="D28" s="69"/>
      <c r="E28" s="69"/>
      <c r="F28" s="69"/>
      <c r="G28" s="69"/>
      <c r="H28" s="69"/>
      <c r="I28" s="69"/>
      <c r="J28" s="69"/>
      <c r="K28" s="69"/>
      <c r="L28" s="69"/>
    </row>
    <row r="29" spans="1:15" x14ac:dyDescent="0.2">
      <c r="B29" s="69"/>
      <c r="C29" s="69"/>
      <c r="D29" s="69"/>
      <c r="E29" s="69"/>
      <c r="F29" s="69"/>
      <c r="G29" s="69"/>
      <c r="H29" s="69"/>
      <c r="I29" s="69"/>
      <c r="J29" s="69"/>
      <c r="K29" s="69"/>
      <c r="L29" s="69"/>
    </row>
    <row r="30" spans="1:15" x14ac:dyDescent="0.2">
      <c r="B30" s="69"/>
      <c r="C30" s="69"/>
      <c r="D30" s="69"/>
      <c r="E30" s="69"/>
      <c r="F30" s="69"/>
      <c r="G30" s="69"/>
      <c r="H30" s="69"/>
      <c r="I30" s="69"/>
      <c r="J30" s="69"/>
      <c r="K30" s="69"/>
      <c r="L30" s="69"/>
    </row>
    <row r="31" spans="1:15" x14ac:dyDescent="0.2">
      <c r="B31" s="69"/>
      <c r="C31" s="69"/>
      <c r="D31" s="69"/>
      <c r="E31" s="69"/>
      <c r="F31" s="69"/>
      <c r="G31" s="69"/>
      <c r="H31" s="69"/>
      <c r="I31" s="69"/>
      <c r="J31" s="69"/>
      <c r="K31" s="69"/>
      <c r="L31" s="69"/>
    </row>
    <row r="32" spans="1:15" x14ac:dyDescent="0.2">
      <c r="B32" s="69"/>
      <c r="C32" s="69"/>
      <c r="D32" s="69"/>
      <c r="E32" s="69"/>
      <c r="F32" s="69"/>
      <c r="G32" s="69"/>
      <c r="H32" s="69"/>
      <c r="I32" s="69"/>
      <c r="J32" s="69"/>
      <c r="K32" s="69"/>
      <c r="L32" s="69"/>
    </row>
  </sheetData>
  <mergeCells count="3">
    <mergeCell ref="A1:M1"/>
    <mergeCell ref="A2:M2"/>
    <mergeCell ref="A3:M3"/>
  </mergeCells>
  <hyperlinks>
    <hyperlink ref="A1:M1" location="Index!A1" display="Zurück zum Index" xr:uid="{4E2C57D3-FBB2-A04E-AACC-1690665640D4}"/>
  </hyperlinks>
  <pageMargins left="0.7" right="0.7" top="0.78740157499999996" bottom="0.78740157499999996"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061FD-F840-6142-8BB8-E6CB530205BF}">
  <dimension ref="A1:N10"/>
  <sheetViews>
    <sheetView showGridLines="0" workbookViewId="0">
      <selection activeCell="A2" sqref="A2:N10"/>
    </sheetView>
  </sheetViews>
  <sheetFormatPr baseColWidth="10" defaultRowHeight="15" x14ac:dyDescent="0.2"/>
  <cols>
    <col min="1" max="1" width="55.33203125" style="61" customWidth="1"/>
    <col min="2" max="13" width="12.1640625" style="61" customWidth="1"/>
    <col min="14" max="16384" width="10.83203125" style="61"/>
  </cols>
  <sheetData>
    <row r="1" spans="1:14" s="15" customFormat="1" ht="15" customHeight="1" x14ac:dyDescent="0.2">
      <c r="A1" s="251" t="s">
        <v>30</v>
      </c>
      <c r="B1" s="252"/>
      <c r="C1" s="252"/>
      <c r="D1" s="252"/>
      <c r="E1" s="252"/>
      <c r="F1" s="252"/>
      <c r="G1" s="252"/>
      <c r="H1" s="252"/>
      <c r="I1" s="252"/>
      <c r="J1" s="252"/>
      <c r="K1" s="252"/>
      <c r="L1" s="252"/>
      <c r="M1" s="252"/>
    </row>
    <row r="2" spans="1:14" ht="16" customHeight="1" x14ac:dyDescent="0.25">
      <c r="A2" s="245" t="s">
        <v>450</v>
      </c>
      <c r="B2" s="246"/>
      <c r="C2" s="246"/>
      <c r="D2" s="246"/>
      <c r="E2" s="246"/>
      <c r="F2" s="246"/>
      <c r="G2" s="246"/>
      <c r="H2" s="246"/>
      <c r="I2" s="246"/>
      <c r="J2" s="246"/>
      <c r="K2" s="246"/>
      <c r="L2" s="246"/>
      <c r="M2" s="246"/>
    </row>
    <row r="3" spans="1:14" ht="15" customHeight="1" x14ac:dyDescent="0.2">
      <c r="A3" s="247" t="s">
        <v>566</v>
      </c>
      <c r="B3" s="246"/>
      <c r="C3" s="246"/>
      <c r="D3" s="246"/>
      <c r="E3" s="246"/>
      <c r="F3" s="246"/>
      <c r="G3" s="246"/>
      <c r="H3" s="246"/>
      <c r="I3" s="246"/>
      <c r="J3" s="246"/>
      <c r="K3" s="246"/>
      <c r="L3" s="246"/>
      <c r="M3" s="246"/>
    </row>
    <row r="4" spans="1:14" ht="16" x14ac:dyDescent="0.2">
      <c r="A4" s="14"/>
      <c r="B4" s="14"/>
      <c r="C4" s="14"/>
      <c r="D4" s="14"/>
      <c r="E4" s="14"/>
      <c r="F4" s="14"/>
      <c r="G4" s="14"/>
      <c r="H4" s="14"/>
      <c r="I4" s="14"/>
      <c r="J4" s="14"/>
      <c r="K4" s="14"/>
      <c r="L4" s="14"/>
      <c r="M4" s="15"/>
    </row>
    <row r="5" spans="1:14" ht="54" x14ac:dyDescent="0.2">
      <c r="A5" s="130" t="s">
        <v>453</v>
      </c>
      <c r="B5" s="128" t="s">
        <v>274</v>
      </c>
      <c r="C5" s="128" t="s">
        <v>275</v>
      </c>
      <c r="D5" s="128" t="s">
        <v>276</v>
      </c>
      <c r="E5" s="128" t="s">
        <v>277</v>
      </c>
      <c r="F5" s="128" t="s">
        <v>278</v>
      </c>
      <c r="G5" s="128" t="s">
        <v>279</v>
      </c>
      <c r="H5" s="128" t="s">
        <v>280</v>
      </c>
      <c r="I5" s="128" t="s">
        <v>281</v>
      </c>
      <c r="J5" s="128" t="s">
        <v>282</v>
      </c>
      <c r="K5" s="128" t="s">
        <v>283</v>
      </c>
      <c r="L5" s="128" t="s">
        <v>284</v>
      </c>
      <c r="M5" s="131" t="s">
        <v>286</v>
      </c>
      <c r="N5" s="132" t="s">
        <v>452</v>
      </c>
    </row>
    <row r="6" spans="1:14" ht="17" x14ac:dyDescent="0.2">
      <c r="A6" s="133" t="s">
        <v>0</v>
      </c>
      <c r="B6" s="134"/>
      <c r="C6" s="134"/>
      <c r="D6" s="134"/>
      <c r="E6" s="134"/>
      <c r="F6" s="134"/>
      <c r="G6" s="134"/>
      <c r="H6" s="134"/>
      <c r="I6" s="134"/>
      <c r="J6" s="134"/>
      <c r="K6" s="135"/>
      <c r="L6" s="135"/>
      <c r="M6" s="135"/>
      <c r="N6" s="136">
        <f>SUM(B6:M6)</f>
        <v>0</v>
      </c>
    </row>
    <row r="7" spans="1:14" ht="17" x14ac:dyDescent="0.2">
      <c r="A7" s="137" t="s">
        <v>12</v>
      </c>
      <c r="B7" s="138"/>
      <c r="C7" s="138"/>
      <c r="D7" s="138">
        <v>3</v>
      </c>
      <c r="E7" s="138">
        <v>8</v>
      </c>
      <c r="F7" s="138">
        <v>52</v>
      </c>
      <c r="G7" s="138">
        <v>75</v>
      </c>
      <c r="H7" s="138">
        <v>1</v>
      </c>
      <c r="I7" s="138">
        <v>8</v>
      </c>
      <c r="J7" s="138"/>
      <c r="K7" s="138"/>
      <c r="L7" s="139"/>
      <c r="M7" s="139"/>
      <c r="N7" s="140">
        <f>SUM(B7:M7)</f>
        <v>147</v>
      </c>
    </row>
    <row r="8" spans="1:14" ht="17" x14ac:dyDescent="0.2">
      <c r="A8" s="137" t="s">
        <v>10</v>
      </c>
      <c r="B8" s="138"/>
      <c r="C8" s="138"/>
      <c r="D8" s="138"/>
      <c r="E8" s="138"/>
      <c r="F8" s="138"/>
      <c r="G8" s="138"/>
      <c r="H8" s="138">
        <v>75</v>
      </c>
      <c r="I8" s="138"/>
      <c r="J8" s="138"/>
      <c r="K8" s="138"/>
      <c r="L8" s="139"/>
      <c r="M8" s="139"/>
      <c r="N8" s="140">
        <f>SUM(B8:M8)</f>
        <v>75</v>
      </c>
    </row>
    <row r="9" spans="1:14" ht="18" thickBot="1" x14ac:dyDescent="0.25">
      <c r="A9" s="137" t="s">
        <v>14</v>
      </c>
      <c r="B9" s="138"/>
      <c r="C9" s="138"/>
      <c r="D9" s="138"/>
      <c r="E9" s="138"/>
      <c r="F9" s="138">
        <v>1</v>
      </c>
      <c r="G9" s="138"/>
      <c r="H9" s="138"/>
      <c r="I9" s="138">
        <v>1</v>
      </c>
      <c r="J9" s="138"/>
      <c r="K9" s="138">
        <v>14</v>
      </c>
      <c r="L9" s="139"/>
      <c r="M9" s="139"/>
      <c r="N9" s="140">
        <f>SUM(B9:M9)</f>
        <v>16</v>
      </c>
    </row>
    <row r="10" spans="1:14" ht="19" thickTop="1" thickBot="1" x14ac:dyDescent="0.25">
      <c r="A10" s="141" t="s">
        <v>286</v>
      </c>
      <c r="B10" s="142">
        <f t="shared" ref="B10:N10" si="0">SUM(B6:B9)</f>
        <v>0</v>
      </c>
      <c r="C10" s="142">
        <f t="shared" si="0"/>
        <v>0</v>
      </c>
      <c r="D10" s="142">
        <f t="shared" si="0"/>
        <v>3</v>
      </c>
      <c r="E10" s="142">
        <f t="shared" si="0"/>
        <v>8</v>
      </c>
      <c r="F10" s="142">
        <f t="shared" si="0"/>
        <v>53</v>
      </c>
      <c r="G10" s="142">
        <f t="shared" si="0"/>
        <v>75</v>
      </c>
      <c r="H10" s="142">
        <f t="shared" si="0"/>
        <v>76</v>
      </c>
      <c r="I10" s="142">
        <f t="shared" si="0"/>
        <v>9</v>
      </c>
      <c r="J10" s="142">
        <f t="shared" si="0"/>
        <v>0</v>
      </c>
      <c r="K10" s="142">
        <f t="shared" si="0"/>
        <v>14</v>
      </c>
      <c r="L10" s="142">
        <f t="shared" si="0"/>
        <v>0</v>
      </c>
      <c r="M10" s="142">
        <f t="shared" si="0"/>
        <v>0</v>
      </c>
      <c r="N10" s="142">
        <f t="shared" si="0"/>
        <v>238</v>
      </c>
    </row>
  </sheetData>
  <mergeCells count="3">
    <mergeCell ref="A1:M1"/>
    <mergeCell ref="A2:M2"/>
    <mergeCell ref="A3:M3"/>
  </mergeCells>
  <hyperlinks>
    <hyperlink ref="A1:M1" location="Index!A1" display="Zurück zum Index" xr:uid="{6AA30C91-3B7D-F842-A7C7-825556108AAB}"/>
  </hyperlinks>
  <pageMargins left="0.7" right="0.7" top="0.78740157499999996" bottom="0.78740157499999996"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1197-FBBF-F943-9CFE-F41B9B367D90}">
  <dimension ref="A1:M19"/>
  <sheetViews>
    <sheetView showGridLines="0" workbookViewId="0">
      <selection activeCell="B28" sqref="B28"/>
    </sheetView>
  </sheetViews>
  <sheetFormatPr baseColWidth="10" defaultRowHeight="15" x14ac:dyDescent="0.2"/>
  <cols>
    <col min="1" max="1" width="56.5" style="61" bestFit="1" customWidth="1"/>
    <col min="2" max="11" width="13.6640625" style="61" customWidth="1"/>
    <col min="12" max="16384" width="10.83203125" style="61"/>
  </cols>
  <sheetData>
    <row r="1" spans="1:13" s="15" customFormat="1" ht="15" customHeight="1" x14ac:dyDescent="0.2">
      <c r="A1" s="59" t="s">
        <v>30</v>
      </c>
      <c r="B1" s="112"/>
      <c r="C1" s="112"/>
      <c r="D1" s="112"/>
      <c r="E1" s="112"/>
      <c r="F1" s="112"/>
      <c r="G1" s="112"/>
      <c r="H1" s="112"/>
      <c r="I1" s="112"/>
      <c r="J1" s="112"/>
      <c r="K1" s="112"/>
    </row>
    <row r="2" spans="1:13" ht="16" customHeight="1" x14ac:dyDescent="0.25">
      <c r="A2" s="245" t="s">
        <v>450</v>
      </c>
      <c r="B2" s="246"/>
      <c r="C2" s="246"/>
      <c r="D2" s="246"/>
      <c r="E2" s="246"/>
      <c r="F2" s="246"/>
      <c r="G2" s="246"/>
      <c r="H2" s="246"/>
      <c r="I2" s="246"/>
      <c r="J2" s="246"/>
      <c r="K2" s="246"/>
    </row>
    <row r="3" spans="1:13" ht="15" customHeight="1" x14ac:dyDescent="0.2">
      <c r="A3" s="247" t="s">
        <v>567</v>
      </c>
      <c r="B3" s="246"/>
      <c r="C3" s="246"/>
      <c r="D3" s="246"/>
      <c r="E3" s="246"/>
      <c r="F3" s="246"/>
      <c r="G3" s="246"/>
      <c r="H3" s="246"/>
      <c r="I3" s="246"/>
      <c r="J3" s="246"/>
      <c r="K3" s="246"/>
    </row>
    <row r="4" spans="1:13" ht="16" x14ac:dyDescent="0.2">
      <c r="A4" s="14"/>
      <c r="B4" s="14"/>
      <c r="C4" s="14"/>
      <c r="D4" s="14"/>
      <c r="E4" s="14"/>
      <c r="F4" s="14"/>
      <c r="G4" s="14"/>
      <c r="H4" s="14"/>
      <c r="I4" s="14"/>
      <c r="J4" s="14"/>
      <c r="K4" s="15"/>
    </row>
    <row r="5" spans="1:13" ht="36" x14ac:dyDescent="0.2">
      <c r="A5" s="127" t="s">
        <v>273</v>
      </c>
      <c r="B5" s="128" t="s">
        <v>275</v>
      </c>
      <c r="C5" s="128" t="s">
        <v>276</v>
      </c>
      <c r="D5" s="128" t="s">
        <v>277</v>
      </c>
      <c r="E5" s="128" t="s">
        <v>278</v>
      </c>
      <c r="F5" s="128" t="s">
        <v>279</v>
      </c>
      <c r="G5" s="128" t="s">
        <v>280</v>
      </c>
      <c r="H5" s="128" t="s">
        <v>281</v>
      </c>
      <c r="I5" s="128" t="s">
        <v>282</v>
      </c>
      <c r="J5" s="128" t="s">
        <v>283</v>
      </c>
      <c r="K5" s="143" t="s">
        <v>454</v>
      </c>
      <c r="L5" s="128" t="s">
        <v>284</v>
      </c>
      <c r="M5" s="128" t="s">
        <v>286</v>
      </c>
    </row>
    <row r="6" spans="1:13" ht="17" x14ac:dyDescent="0.2">
      <c r="A6" s="144" t="s">
        <v>8</v>
      </c>
      <c r="B6" s="145">
        <v>370</v>
      </c>
      <c r="C6" s="134"/>
      <c r="D6" s="145">
        <v>116</v>
      </c>
      <c r="E6" s="134"/>
      <c r="F6" s="134"/>
      <c r="G6" s="134"/>
      <c r="H6" s="134"/>
      <c r="I6" s="134"/>
      <c r="J6" s="134"/>
      <c r="K6" s="145">
        <v>24</v>
      </c>
      <c r="L6" s="145">
        <v>312</v>
      </c>
      <c r="M6" s="136">
        <f t="shared" ref="M6:M18" si="0">SUM(B6:L6)</f>
        <v>822</v>
      </c>
    </row>
    <row r="7" spans="1:13" ht="17" x14ac:dyDescent="0.2">
      <c r="A7" s="137" t="s">
        <v>12</v>
      </c>
      <c r="B7" s="134"/>
      <c r="C7" s="134"/>
      <c r="D7" s="134"/>
      <c r="E7" s="134"/>
      <c r="F7" s="134"/>
      <c r="G7" s="134"/>
      <c r="H7" s="134"/>
      <c r="I7" s="134"/>
      <c r="J7" s="134"/>
      <c r="K7" s="145"/>
      <c r="L7" s="145">
        <v>13</v>
      </c>
      <c r="M7" s="136">
        <f t="shared" si="0"/>
        <v>13</v>
      </c>
    </row>
    <row r="8" spans="1:13" ht="17" x14ac:dyDescent="0.2">
      <c r="A8" s="137" t="s">
        <v>10</v>
      </c>
      <c r="B8" s="134"/>
      <c r="C8" s="134"/>
      <c r="D8" s="134"/>
      <c r="E8" s="134"/>
      <c r="F8" s="134"/>
      <c r="G8" s="134"/>
      <c r="H8" s="134"/>
      <c r="I8" s="134"/>
      <c r="J8" s="134"/>
      <c r="K8" s="145"/>
      <c r="L8" s="145">
        <v>9</v>
      </c>
      <c r="M8" s="136">
        <f t="shared" si="0"/>
        <v>9</v>
      </c>
    </row>
    <row r="9" spans="1:13" ht="17" x14ac:dyDescent="0.2">
      <c r="A9" s="137" t="s">
        <v>0</v>
      </c>
      <c r="B9" s="134"/>
      <c r="C9" s="134"/>
      <c r="D9" s="134"/>
      <c r="E9" s="134"/>
      <c r="F9" s="134"/>
      <c r="G9" s="134"/>
      <c r="H9" s="134"/>
      <c r="I9" s="134"/>
      <c r="J9" s="134"/>
      <c r="K9" s="145"/>
      <c r="L9" s="134"/>
      <c r="M9" s="136">
        <f t="shared" si="0"/>
        <v>0</v>
      </c>
    </row>
    <row r="10" spans="1:13" ht="17" x14ac:dyDescent="0.2">
      <c r="A10" s="137" t="s">
        <v>29</v>
      </c>
      <c r="B10" s="134"/>
      <c r="C10" s="134"/>
      <c r="D10" s="134"/>
      <c r="E10" s="134"/>
      <c r="F10" s="134"/>
      <c r="G10" s="134"/>
      <c r="H10" s="134"/>
      <c r="I10" s="134"/>
      <c r="J10" s="134"/>
      <c r="K10" s="145"/>
      <c r="L10" s="145">
        <v>3</v>
      </c>
      <c r="M10" s="136">
        <f t="shared" si="0"/>
        <v>3</v>
      </c>
    </row>
    <row r="11" spans="1:13" ht="17" x14ac:dyDescent="0.2">
      <c r="A11" s="137" t="s">
        <v>13</v>
      </c>
      <c r="B11" s="145">
        <v>41</v>
      </c>
      <c r="C11" s="134"/>
      <c r="D11" s="145">
        <v>7</v>
      </c>
      <c r="E11" s="134"/>
      <c r="F11" s="134"/>
      <c r="G11" s="134"/>
      <c r="H11" s="134"/>
      <c r="I11" s="134"/>
      <c r="J11" s="134"/>
      <c r="K11" s="145"/>
      <c r="L11" s="134"/>
      <c r="M11" s="136">
        <f t="shared" si="0"/>
        <v>48</v>
      </c>
    </row>
    <row r="12" spans="1:13" ht="17" x14ac:dyDescent="0.2">
      <c r="A12" s="137" t="s">
        <v>28</v>
      </c>
      <c r="B12" s="134"/>
      <c r="C12" s="134"/>
      <c r="D12" s="134"/>
      <c r="E12" s="134"/>
      <c r="F12" s="134"/>
      <c r="G12" s="134"/>
      <c r="H12" s="134"/>
      <c r="I12" s="134"/>
      <c r="J12" s="134"/>
      <c r="K12" s="145"/>
      <c r="L12" s="134"/>
      <c r="M12" s="136">
        <f t="shared" si="0"/>
        <v>0</v>
      </c>
    </row>
    <row r="13" spans="1:13" ht="17" x14ac:dyDescent="0.2">
      <c r="A13" s="137" t="s">
        <v>14</v>
      </c>
      <c r="B13" s="134"/>
      <c r="C13" s="134"/>
      <c r="D13" s="134"/>
      <c r="E13" s="134"/>
      <c r="F13" s="134"/>
      <c r="G13" s="134"/>
      <c r="H13" s="134"/>
      <c r="I13" s="134"/>
      <c r="J13" s="134"/>
      <c r="K13" s="145"/>
      <c r="L13" s="134"/>
      <c r="M13" s="136">
        <f t="shared" si="0"/>
        <v>0</v>
      </c>
    </row>
    <row r="14" spans="1:13" ht="17" x14ac:dyDescent="0.2">
      <c r="A14" s="137" t="s">
        <v>9</v>
      </c>
      <c r="B14" s="134"/>
      <c r="C14" s="134"/>
      <c r="D14" s="134"/>
      <c r="E14" s="134"/>
      <c r="F14" s="134"/>
      <c r="G14" s="134"/>
      <c r="H14" s="134"/>
      <c r="I14" s="134"/>
      <c r="J14" s="134"/>
      <c r="K14" s="145"/>
      <c r="L14" s="134"/>
      <c r="M14" s="136">
        <f t="shared" si="0"/>
        <v>0</v>
      </c>
    </row>
    <row r="15" spans="1:13" ht="17" x14ac:dyDescent="0.2">
      <c r="A15" s="137" t="s">
        <v>16</v>
      </c>
      <c r="B15" s="134"/>
      <c r="C15" s="134"/>
      <c r="D15" s="134"/>
      <c r="E15" s="134"/>
      <c r="F15" s="134"/>
      <c r="G15" s="134"/>
      <c r="H15" s="134"/>
      <c r="I15" s="134"/>
      <c r="J15" s="134"/>
      <c r="K15" s="145"/>
      <c r="L15" s="134"/>
      <c r="M15" s="136">
        <f t="shared" si="0"/>
        <v>0</v>
      </c>
    </row>
    <row r="16" spans="1:13" ht="17" x14ac:dyDescent="0.2">
      <c r="A16" s="137" t="s">
        <v>11</v>
      </c>
      <c r="B16" s="134"/>
      <c r="C16" s="134"/>
      <c r="D16" s="134"/>
      <c r="E16" s="134"/>
      <c r="F16" s="134"/>
      <c r="G16" s="134"/>
      <c r="H16" s="134"/>
      <c r="I16" s="134"/>
      <c r="J16" s="134"/>
      <c r="K16" s="145"/>
      <c r="L16" s="134"/>
      <c r="M16" s="136">
        <f t="shared" si="0"/>
        <v>0</v>
      </c>
    </row>
    <row r="17" spans="1:13" ht="17" x14ac:dyDescent="0.2">
      <c r="A17" s="137" t="s">
        <v>17</v>
      </c>
      <c r="B17" s="134"/>
      <c r="C17" s="134"/>
      <c r="D17" s="134"/>
      <c r="E17" s="134"/>
      <c r="F17" s="134"/>
      <c r="G17" s="134"/>
      <c r="H17" s="134"/>
      <c r="I17" s="134"/>
      <c r="J17" s="134"/>
      <c r="K17" s="145"/>
      <c r="L17" s="134"/>
      <c r="M17" s="136">
        <f t="shared" si="0"/>
        <v>0</v>
      </c>
    </row>
    <row r="18" spans="1:13" ht="18" thickBot="1" x14ac:dyDescent="0.25">
      <c r="A18" s="137" t="s">
        <v>15</v>
      </c>
      <c r="B18" s="134"/>
      <c r="C18" s="134"/>
      <c r="D18" s="134"/>
      <c r="E18" s="134"/>
      <c r="F18" s="134"/>
      <c r="G18" s="134"/>
      <c r="H18" s="134"/>
      <c r="I18" s="134"/>
      <c r="J18" s="134"/>
      <c r="K18" s="145"/>
      <c r="L18" s="134"/>
      <c r="M18" s="136">
        <f t="shared" si="0"/>
        <v>0</v>
      </c>
    </row>
    <row r="19" spans="1:13" ht="19" thickTop="1" thickBot="1" x14ac:dyDescent="0.25">
      <c r="A19" s="141" t="s">
        <v>286</v>
      </c>
      <c r="B19" s="146">
        <f t="shared" ref="B19:J19" si="1">SUM(B6:B18)</f>
        <v>411</v>
      </c>
      <c r="C19" s="146">
        <f t="shared" si="1"/>
        <v>0</v>
      </c>
      <c r="D19" s="146">
        <f t="shared" si="1"/>
        <v>123</v>
      </c>
      <c r="E19" s="146">
        <f t="shared" si="1"/>
        <v>0</v>
      </c>
      <c r="F19" s="146">
        <f t="shared" si="1"/>
        <v>0</v>
      </c>
      <c r="G19" s="146">
        <f t="shared" si="1"/>
        <v>0</v>
      </c>
      <c r="H19" s="146">
        <f t="shared" si="1"/>
        <v>0</v>
      </c>
      <c r="I19" s="146">
        <f t="shared" si="1"/>
        <v>0</v>
      </c>
      <c r="J19" s="146">
        <f t="shared" si="1"/>
        <v>0</v>
      </c>
      <c r="K19" s="146"/>
      <c r="L19" s="146">
        <f>SUM(L6:L18)</f>
        <v>337</v>
      </c>
      <c r="M19" s="146">
        <f>SUM(M6:M18)</f>
        <v>895</v>
      </c>
    </row>
  </sheetData>
  <mergeCells count="2">
    <mergeCell ref="A2:K2"/>
    <mergeCell ref="A3:K3"/>
  </mergeCells>
  <hyperlinks>
    <hyperlink ref="A1:K1" location="Index!A1" display="Zurück zum Index" xr:uid="{F129D9C3-299B-0A42-99A2-754869887A35}"/>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D714-1F01-F04E-8216-40E3FE1C37A3}">
  <dimension ref="A1:N32"/>
  <sheetViews>
    <sheetView showGridLines="0" workbookViewId="0">
      <selection activeCell="A3" sqref="A3:N3"/>
    </sheetView>
  </sheetViews>
  <sheetFormatPr baseColWidth="10" defaultRowHeight="15" x14ac:dyDescent="0.2"/>
  <cols>
    <col min="1" max="1" width="55.33203125" style="61" customWidth="1"/>
    <col min="2" max="14" width="12.1640625" style="61" customWidth="1"/>
    <col min="15" max="16384" width="10.83203125" style="61"/>
  </cols>
  <sheetData>
    <row r="1" spans="1:14" s="15" customFormat="1" ht="15" customHeight="1" x14ac:dyDescent="0.2">
      <c r="A1" s="251" t="s">
        <v>30</v>
      </c>
      <c r="B1" s="252"/>
      <c r="C1" s="252"/>
      <c r="D1" s="252"/>
      <c r="E1" s="252"/>
      <c r="F1" s="252"/>
      <c r="G1" s="252"/>
      <c r="H1" s="252"/>
      <c r="I1" s="252"/>
      <c r="J1" s="252"/>
      <c r="K1" s="252"/>
      <c r="L1" s="252"/>
      <c r="M1" s="252"/>
      <c r="N1" s="252"/>
    </row>
    <row r="2" spans="1:14" ht="16" customHeight="1" x14ac:dyDescent="0.25">
      <c r="A2" s="245" t="s">
        <v>450</v>
      </c>
      <c r="B2" s="246"/>
      <c r="C2" s="246"/>
      <c r="D2" s="246"/>
      <c r="E2" s="246"/>
      <c r="F2" s="246"/>
      <c r="G2" s="246"/>
      <c r="H2" s="246"/>
      <c r="I2" s="246"/>
      <c r="J2" s="246"/>
      <c r="K2" s="246"/>
      <c r="L2" s="246"/>
      <c r="M2" s="246"/>
      <c r="N2" s="246"/>
    </row>
    <row r="3" spans="1:14" ht="15" customHeight="1" x14ac:dyDescent="0.2">
      <c r="A3" s="247" t="s">
        <v>568</v>
      </c>
      <c r="B3" s="246"/>
      <c r="C3" s="246"/>
      <c r="D3" s="246"/>
      <c r="E3" s="246"/>
      <c r="F3" s="246"/>
      <c r="G3" s="246"/>
      <c r="H3" s="246"/>
      <c r="I3" s="246"/>
      <c r="J3" s="246"/>
      <c r="K3" s="246"/>
      <c r="L3" s="246"/>
      <c r="M3" s="246"/>
      <c r="N3" s="246"/>
    </row>
    <row r="4" spans="1:14" ht="16" x14ac:dyDescent="0.2">
      <c r="A4" s="14"/>
      <c r="B4" s="14"/>
      <c r="C4" s="14"/>
      <c r="D4" s="14"/>
      <c r="E4" s="14"/>
      <c r="F4" s="14"/>
      <c r="G4" s="14"/>
      <c r="H4" s="14"/>
      <c r="I4" s="14"/>
      <c r="J4" s="14"/>
      <c r="K4" s="14"/>
      <c r="L4" s="14"/>
      <c r="M4" s="14"/>
      <c r="N4" s="15"/>
    </row>
    <row r="5" spans="1:14" ht="72" customHeight="1" x14ac:dyDescent="0.2">
      <c r="A5" s="21" t="s">
        <v>273</v>
      </c>
      <c r="B5" s="62" t="s">
        <v>274</v>
      </c>
      <c r="C5" s="62" t="s">
        <v>275</v>
      </c>
      <c r="D5" s="62" t="s">
        <v>276</v>
      </c>
      <c r="E5" s="62" t="s">
        <v>277</v>
      </c>
      <c r="F5" s="62" t="s">
        <v>278</v>
      </c>
      <c r="G5" s="62" t="s">
        <v>279</v>
      </c>
      <c r="H5" s="62" t="s">
        <v>280</v>
      </c>
      <c r="I5" s="62" t="s">
        <v>281</v>
      </c>
      <c r="J5" s="62" t="s">
        <v>282</v>
      </c>
      <c r="K5" s="62" t="s">
        <v>283</v>
      </c>
      <c r="L5" s="62" t="s">
        <v>284</v>
      </c>
      <c r="M5" s="62" t="s">
        <v>285</v>
      </c>
      <c r="N5" s="62" t="s">
        <v>286</v>
      </c>
    </row>
    <row r="6" spans="1:14" ht="16" x14ac:dyDescent="0.2">
      <c r="A6" s="63" t="s">
        <v>8</v>
      </c>
      <c r="B6" s="64">
        <v>1897.25</v>
      </c>
      <c r="C6" s="64">
        <v>2873.5</v>
      </c>
      <c r="D6" s="64">
        <v>3224</v>
      </c>
      <c r="E6" s="64">
        <v>824.25</v>
      </c>
      <c r="F6" s="64">
        <v>64.75</v>
      </c>
      <c r="G6" s="64">
        <v>116.75</v>
      </c>
      <c r="H6" s="64">
        <v>137.5</v>
      </c>
      <c r="I6" s="64">
        <v>892</v>
      </c>
      <c r="J6" s="64">
        <v>12.25</v>
      </c>
      <c r="K6" s="64">
        <v>14.75</v>
      </c>
      <c r="L6" s="64">
        <v>24.5</v>
      </c>
      <c r="M6" s="64">
        <v>1436</v>
      </c>
      <c r="N6" s="65">
        <f>SUM(B6:M6)</f>
        <v>11517.5</v>
      </c>
    </row>
    <row r="7" spans="1:14" ht="16" x14ac:dyDescent="0.2">
      <c r="A7" s="66" t="s">
        <v>12</v>
      </c>
      <c r="B7" s="64">
        <v>0</v>
      </c>
      <c r="C7" s="64">
        <v>0</v>
      </c>
      <c r="D7" s="64">
        <v>0</v>
      </c>
      <c r="E7" s="64">
        <v>0</v>
      </c>
      <c r="F7" s="64">
        <v>0</v>
      </c>
      <c r="G7" s="64">
        <v>992</v>
      </c>
      <c r="H7" s="64">
        <v>0</v>
      </c>
      <c r="I7" s="64">
        <v>10.5</v>
      </c>
      <c r="J7" s="64">
        <v>0</v>
      </c>
      <c r="K7" s="64">
        <v>0</v>
      </c>
      <c r="L7" s="64">
        <v>0</v>
      </c>
      <c r="M7" s="64">
        <v>0</v>
      </c>
      <c r="N7" s="65">
        <f t="shared" ref="N7:N18" si="0">SUM(B7:L7)</f>
        <v>1002.5</v>
      </c>
    </row>
    <row r="8" spans="1:14" ht="16" x14ac:dyDescent="0.2">
      <c r="A8" s="66" t="s">
        <v>10</v>
      </c>
      <c r="B8" s="64">
        <v>0</v>
      </c>
      <c r="C8" s="64">
        <v>0</v>
      </c>
      <c r="D8" s="64">
        <v>0</v>
      </c>
      <c r="E8" s="64">
        <v>0</v>
      </c>
      <c r="F8" s="64">
        <v>0</v>
      </c>
      <c r="G8" s="64">
        <v>0</v>
      </c>
      <c r="H8" s="64">
        <v>150.25</v>
      </c>
      <c r="I8" s="64">
        <v>11.5</v>
      </c>
      <c r="J8" s="64">
        <v>1</v>
      </c>
      <c r="K8" s="64">
        <v>0</v>
      </c>
      <c r="L8" s="64">
        <v>0</v>
      </c>
      <c r="M8" s="64">
        <v>1</v>
      </c>
      <c r="N8" s="65">
        <f t="shared" si="0"/>
        <v>162.75</v>
      </c>
    </row>
    <row r="9" spans="1:14" ht="16" x14ac:dyDescent="0.2">
      <c r="A9" s="66" t="s">
        <v>0</v>
      </c>
      <c r="B9" s="64">
        <v>139</v>
      </c>
      <c r="C9" s="64">
        <v>354</v>
      </c>
      <c r="D9" s="64">
        <v>119</v>
      </c>
      <c r="E9" s="64">
        <v>80</v>
      </c>
      <c r="F9" s="64">
        <v>36</v>
      </c>
      <c r="G9" s="64">
        <v>51</v>
      </c>
      <c r="H9" s="64">
        <v>10</v>
      </c>
      <c r="I9" s="64">
        <v>45</v>
      </c>
      <c r="J9" s="64">
        <v>2</v>
      </c>
      <c r="K9" s="64">
        <v>0</v>
      </c>
      <c r="L9" s="64">
        <v>0</v>
      </c>
      <c r="M9" s="64">
        <v>2</v>
      </c>
      <c r="N9" s="65">
        <f t="shared" si="0"/>
        <v>836</v>
      </c>
    </row>
    <row r="10" spans="1:14" ht="16" x14ac:dyDescent="0.2">
      <c r="A10" s="66" t="s">
        <v>29</v>
      </c>
      <c r="B10" s="64">
        <v>102</v>
      </c>
      <c r="C10" s="64">
        <v>267.75</v>
      </c>
      <c r="D10" s="64">
        <v>92.25</v>
      </c>
      <c r="E10" s="64">
        <v>106</v>
      </c>
      <c r="F10" s="64">
        <v>0</v>
      </c>
      <c r="G10" s="64">
        <v>4</v>
      </c>
      <c r="H10" s="64">
        <v>7</v>
      </c>
      <c r="I10" s="64">
        <v>41.75</v>
      </c>
      <c r="J10" s="64">
        <v>4</v>
      </c>
      <c r="K10" s="64">
        <v>4.75</v>
      </c>
      <c r="L10" s="64">
        <v>9.5</v>
      </c>
      <c r="M10" s="64">
        <v>13.5</v>
      </c>
      <c r="N10" s="65">
        <f t="shared" si="0"/>
        <v>639</v>
      </c>
    </row>
    <row r="11" spans="1:14" ht="16" x14ac:dyDescent="0.2">
      <c r="A11" s="66" t="s">
        <v>13</v>
      </c>
      <c r="B11" s="64">
        <v>0</v>
      </c>
      <c r="C11" s="64">
        <v>22.75</v>
      </c>
      <c r="D11" s="64">
        <v>2</v>
      </c>
      <c r="E11" s="64">
        <v>11</v>
      </c>
      <c r="F11" s="64">
        <v>33.75</v>
      </c>
      <c r="G11" s="64">
        <v>43.5</v>
      </c>
      <c r="H11" s="64">
        <v>1</v>
      </c>
      <c r="I11" s="64">
        <v>6.75</v>
      </c>
      <c r="J11" s="64">
        <v>0</v>
      </c>
      <c r="K11" s="64">
        <v>1</v>
      </c>
      <c r="L11" s="64">
        <v>0</v>
      </c>
      <c r="M11" s="64">
        <v>0</v>
      </c>
      <c r="N11" s="65">
        <f t="shared" si="0"/>
        <v>121.75</v>
      </c>
    </row>
    <row r="12" spans="1:14" ht="16" x14ac:dyDescent="0.2">
      <c r="A12" s="66" t="s">
        <v>28</v>
      </c>
      <c r="B12" s="64">
        <v>0</v>
      </c>
      <c r="C12" s="64">
        <v>0</v>
      </c>
      <c r="D12" s="64">
        <v>76.25</v>
      </c>
      <c r="E12" s="64">
        <v>0</v>
      </c>
      <c r="F12" s="64">
        <v>0</v>
      </c>
      <c r="G12" s="64">
        <v>0</v>
      </c>
      <c r="H12" s="64">
        <v>0</v>
      </c>
      <c r="I12" s="64">
        <v>2.25</v>
      </c>
      <c r="J12" s="64">
        <v>0</v>
      </c>
      <c r="K12" s="64">
        <v>0</v>
      </c>
      <c r="L12" s="64">
        <v>0</v>
      </c>
      <c r="M12" s="64">
        <v>0</v>
      </c>
      <c r="N12" s="65">
        <f t="shared" si="0"/>
        <v>78.5</v>
      </c>
    </row>
    <row r="13" spans="1:14" ht="16" x14ac:dyDescent="0.2">
      <c r="A13" s="66" t="s">
        <v>14</v>
      </c>
      <c r="B13" s="64">
        <v>0</v>
      </c>
      <c r="C13" s="64">
        <v>0</v>
      </c>
      <c r="D13" s="64">
        <v>0</v>
      </c>
      <c r="E13" s="64">
        <v>0</v>
      </c>
      <c r="F13" s="64">
        <v>0</v>
      </c>
      <c r="G13" s="64">
        <v>0</v>
      </c>
      <c r="H13" s="64">
        <v>0</v>
      </c>
      <c r="I13" s="64">
        <v>7.75</v>
      </c>
      <c r="J13" s="64">
        <v>0</v>
      </c>
      <c r="K13" s="64">
        <v>83.5</v>
      </c>
      <c r="L13" s="64">
        <v>0</v>
      </c>
      <c r="M13" s="64">
        <v>0</v>
      </c>
      <c r="N13" s="65">
        <f t="shared" si="0"/>
        <v>91.25</v>
      </c>
    </row>
    <row r="14" spans="1:14" ht="16" x14ac:dyDescent="0.2">
      <c r="A14" s="66" t="s">
        <v>9</v>
      </c>
      <c r="B14" s="64">
        <v>0</v>
      </c>
      <c r="C14" s="64">
        <v>11</v>
      </c>
      <c r="D14" s="64">
        <v>4.25</v>
      </c>
      <c r="E14" s="64">
        <v>0</v>
      </c>
      <c r="F14" s="64">
        <v>0</v>
      </c>
      <c r="G14" s="64">
        <v>2</v>
      </c>
      <c r="H14" s="64">
        <v>0</v>
      </c>
      <c r="I14" s="64">
        <v>2.5</v>
      </c>
      <c r="J14" s="64">
        <v>0</v>
      </c>
      <c r="K14" s="64">
        <v>10</v>
      </c>
      <c r="L14" s="64">
        <v>0</v>
      </c>
      <c r="M14" s="64">
        <v>0</v>
      </c>
      <c r="N14" s="65">
        <f t="shared" si="0"/>
        <v>29.75</v>
      </c>
    </row>
    <row r="15" spans="1:14" ht="16" x14ac:dyDescent="0.2">
      <c r="A15" s="66" t="s">
        <v>16</v>
      </c>
      <c r="B15" s="64">
        <v>8.17</v>
      </c>
      <c r="C15" s="64">
        <v>0</v>
      </c>
      <c r="D15" s="64">
        <v>45.92</v>
      </c>
      <c r="E15" s="64">
        <v>0</v>
      </c>
      <c r="F15" s="64">
        <v>0</v>
      </c>
      <c r="G15" s="64">
        <v>0</v>
      </c>
      <c r="H15" s="64">
        <v>0</v>
      </c>
      <c r="I15" s="64">
        <v>0</v>
      </c>
      <c r="J15" s="64">
        <v>0</v>
      </c>
      <c r="K15" s="64">
        <v>0</v>
      </c>
      <c r="L15" s="64">
        <v>0</v>
      </c>
      <c r="M15" s="64">
        <v>0</v>
      </c>
      <c r="N15" s="65">
        <f t="shared" si="0"/>
        <v>54.09</v>
      </c>
    </row>
    <row r="16" spans="1:14" ht="16" x14ac:dyDescent="0.2">
      <c r="A16" s="66" t="s">
        <v>11</v>
      </c>
      <c r="B16" s="64">
        <v>0</v>
      </c>
      <c r="C16" s="64">
        <v>0</v>
      </c>
      <c r="D16" s="64">
        <v>0</v>
      </c>
      <c r="E16" s="64">
        <v>0</v>
      </c>
      <c r="F16" s="64">
        <v>0</v>
      </c>
      <c r="G16" s="64">
        <v>0</v>
      </c>
      <c r="H16" s="64">
        <v>0</v>
      </c>
      <c r="I16" s="64">
        <v>2</v>
      </c>
      <c r="J16" s="64">
        <v>0</v>
      </c>
      <c r="K16" s="64">
        <v>0</v>
      </c>
      <c r="L16" s="64">
        <v>0</v>
      </c>
      <c r="M16" s="64">
        <v>0</v>
      </c>
      <c r="N16" s="65">
        <f t="shared" si="0"/>
        <v>2</v>
      </c>
    </row>
    <row r="17" spans="1:14" ht="16" x14ac:dyDescent="0.2">
      <c r="A17" s="66" t="s">
        <v>17</v>
      </c>
      <c r="B17" s="64">
        <v>0</v>
      </c>
      <c r="C17" s="64">
        <v>0</v>
      </c>
      <c r="D17" s="64">
        <v>5</v>
      </c>
      <c r="E17" s="64">
        <v>0</v>
      </c>
      <c r="F17" s="64">
        <v>0</v>
      </c>
      <c r="G17" s="64">
        <v>0</v>
      </c>
      <c r="H17" s="64">
        <v>0</v>
      </c>
      <c r="I17" s="64">
        <v>0</v>
      </c>
      <c r="J17" s="64">
        <v>0</v>
      </c>
      <c r="K17" s="64">
        <v>0</v>
      </c>
      <c r="L17" s="64">
        <v>0</v>
      </c>
      <c r="M17" s="64">
        <v>0</v>
      </c>
      <c r="N17" s="65">
        <f t="shared" si="0"/>
        <v>5</v>
      </c>
    </row>
    <row r="18" spans="1:14" ht="17" thickBot="1" x14ac:dyDescent="0.25">
      <c r="A18" s="66" t="s">
        <v>15</v>
      </c>
      <c r="B18" s="64">
        <v>2</v>
      </c>
      <c r="C18" s="64"/>
      <c r="D18" s="64">
        <v>0</v>
      </c>
      <c r="E18" s="64">
        <v>0</v>
      </c>
      <c r="F18" s="64">
        <v>0</v>
      </c>
      <c r="G18" s="64">
        <v>0</v>
      </c>
      <c r="H18" s="64">
        <v>0</v>
      </c>
      <c r="I18" s="64">
        <v>2</v>
      </c>
      <c r="J18" s="64">
        <v>0</v>
      </c>
      <c r="K18" s="64">
        <v>0</v>
      </c>
      <c r="L18" s="64">
        <v>0</v>
      </c>
      <c r="M18" s="64">
        <v>0</v>
      </c>
      <c r="N18" s="65">
        <f t="shared" si="0"/>
        <v>4</v>
      </c>
    </row>
    <row r="19" spans="1:14" ht="19" thickTop="1" thickBot="1" x14ac:dyDescent="0.25">
      <c r="A19" s="67" t="s">
        <v>286</v>
      </c>
      <c r="B19" s="68">
        <f t="shared" ref="B19:N19" si="1">SUM(B6:B18)</f>
        <v>2148.42</v>
      </c>
      <c r="C19" s="68">
        <f t="shared" si="1"/>
        <v>3529</v>
      </c>
      <c r="D19" s="68">
        <f t="shared" si="1"/>
        <v>3568.67</v>
      </c>
      <c r="E19" s="68">
        <f t="shared" si="1"/>
        <v>1021.25</v>
      </c>
      <c r="F19" s="68">
        <f t="shared" si="1"/>
        <v>134.5</v>
      </c>
      <c r="G19" s="68">
        <f t="shared" si="1"/>
        <v>1209.25</v>
      </c>
      <c r="H19" s="68">
        <f t="shared" si="1"/>
        <v>305.75</v>
      </c>
      <c r="I19" s="68">
        <f t="shared" si="1"/>
        <v>1024</v>
      </c>
      <c r="J19" s="68">
        <f t="shared" si="1"/>
        <v>19.25</v>
      </c>
      <c r="K19" s="68">
        <f t="shared" si="1"/>
        <v>114</v>
      </c>
      <c r="L19" s="68">
        <f t="shared" si="1"/>
        <v>34</v>
      </c>
      <c r="M19" s="68">
        <f t="shared" si="1"/>
        <v>1452.5</v>
      </c>
      <c r="N19" s="68">
        <f t="shared" si="1"/>
        <v>14544.09</v>
      </c>
    </row>
    <row r="20" spans="1:14" x14ac:dyDescent="0.2">
      <c r="A20" s="69"/>
      <c r="B20" s="69"/>
      <c r="C20" s="69"/>
      <c r="D20" s="69"/>
      <c r="E20" s="69"/>
      <c r="F20" s="69"/>
      <c r="G20" s="69"/>
      <c r="H20" s="69"/>
      <c r="I20" s="69"/>
      <c r="J20" s="69"/>
      <c r="K20" s="69"/>
      <c r="L20" s="69"/>
      <c r="M20" s="69"/>
      <c r="N20" s="69"/>
    </row>
    <row r="21" spans="1:14" x14ac:dyDescent="0.2">
      <c r="A21" s="69"/>
      <c r="B21" s="69"/>
      <c r="C21" s="69"/>
      <c r="D21" s="69"/>
      <c r="E21" s="69"/>
      <c r="F21" s="69"/>
      <c r="G21" s="69"/>
      <c r="H21" s="69"/>
      <c r="I21" s="69"/>
      <c r="J21" s="69"/>
      <c r="K21" s="69"/>
      <c r="L21" s="69"/>
      <c r="M21" s="69"/>
      <c r="N21" s="69"/>
    </row>
    <row r="22" spans="1:14" x14ac:dyDescent="0.2">
      <c r="A22" s="69"/>
      <c r="B22" s="69"/>
      <c r="C22" s="69"/>
      <c r="D22" s="69"/>
      <c r="E22" s="69"/>
      <c r="F22" s="69"/>
      <c r="G22" s="69"/>
      <c r="H22" s="69"/>
      <c r="I22" s="69"/>
      <c r="J22" s="69"/>
      <c r="K22" s="69"/>
      <c r="L22" s="69"/>
      <c r="M22" s="69"/>
      <c r="N22" s="69"/>
    </row>
    <row r="23" spans="1:14" x14ac:dyDescent="0.2">
      <c r="A23" s="69"/>
      <c r="B23" s="69"/>
      <c r="C23" s="69"/>
      <c r="D23" s="69"/>
      <c r="E23" s="69"/>
      <c r="F23" s="69"/>
      <c r="G23" s="69"/>
      <c r="H23" s="69"/>
      <c r="I23" s="69"/>
      <c r="J23" s="69"/>
      <c r="K23" s="69"/>
      <c r="L23" s="69"/>
      <c r="M23" s="69"/>
      <c r="N23" s="69"/>
    </row>
    <row r="24" spans="1:14" x14ac:dyDescent="0.2">
      <c r="A24" s="69"/>
      <c r="B24" s="69"/>
      <c r="C24" s="69"/>
      <c r="D24" s="69"/>
      <c r="E24" s="69"/>
      <c r="F24" s="69"/>
      <c r="G24" s="69"/>
      <c r="H24" s="69"/>
      <c r="I24" s="69"/>
      <c r="J24" s="69"/>
      <c r="K24" s="69"/>
      <c r="L24" s="69"/>
      <c r="M24" s="69"/>
      <c r="N24" s="69"/>
    </row>
    <row r="25" spans="1:14" x14ac:dyDescent="0.2">
      <c r="B25" s="69"/>
      <c r="C25" s="69"/>
      <c r="D25" s="69"/>
      <c r="E25" s="69"/>
      <c r="F25" s="69"/>
      <c r="G25" s="69"/>
      <c r="H25" s="69"/>
      <c r="I25" s="69"/>
      <c r="J25" s="69"/>
      <c r="K25" s="69"/>
      <c r="L25" s="69"/>
      <c r="M25" s="69"/>
    </row>
    <row r="26" spans="1:14" x14ac:dyDescent="0.2">
      <c r="B26" s="69"/>
      <c r="C26" s="69"/>
      <c r="D26" s="69"/>
      <c r="E26" s="69"/>
      <c r="F26" s="69"/>
      <c r="G26" s="69"/>
      <c r="H26" s="69"/>
      <c r="I26" s="69"/>
      <c r="J26" s="69"/>
      <c r="K26" s="69"/>
      <c r="L26" s="69"/>
      <c r="M26" s="69"/>
    </row>
    <row r="27" spans="1:14" x14ac:dyDescent="0.2">
      <c r="B27" s="69"/>
      <c r="C27" s="69"/>
      <c r="D27" s="69"/>
      <c r="E27" s="69"/>
      <c r="F27" s="69"/>
      <c r="G27" s="69"/>
      <c r="H27" s="69"/>
      <c r="I27" s="69"/>
      <c r="J27" s="69"/>
      <c r="K27" s="69"/>
      <c r="L27" s="69"/>
      <c r="M27" s="69"/>
    </row>
    <row r="28" spans="1:14" x14ac:dyDescent="0.2">
      <c r="B28" s="69"/>
      <c r="C28" s="69"/>
      <c r="D28" s="69"/>
      <c r="E28" s="69"/>
      <c r="F28" s="69"/>
      <c r="G28" s="69"/>
      <c r="H28" s="69"/>
      <c r="I28" s="69"/>
      <c r="J28" s="69"/>
      <c r="K28" s="69"/>
      <c r="L28" s="69"/>
      <c r="M28" s="69"/>
    </row>
    <row r="29" spans="1:14" x14ac:dyDescent="0.2">
      <c r="B29" s="69"/>
      <c r="C29" s="69"/>
      <c r="D29" s="69"/>
      <c r="E29" s="69"/>
      <c r="F29" s="69"/>
      <c r="G29" s="69"/>
      <c r="H29" s="69"/>
      <c r="I29" s="69"/>
      <c r="J29" s="69"/>
      <c r="K29" s="69"/>
      <c r="L29" s="69"/>
      <c r="M29" s="69"/>
    </row>
    <row r="30" spans="1:14" x14ac:dyDescent="0.2">
      <c r="B30" s="69"/>
      <c r="C30" s="69"/>
      <c r="D30" s="69"/>
      <c r="E30" s="69"/>
      <c r="F30" s="69"/>
      <c r="G30" s="69"/>
      <c r="H30" s="69"/>
      <c r="I30" s="69"/>
      <c r="J30" s="69"/>
      <c r="K30" s="69"/>
      <c r="L30" s="69"/>
      <c r="M30" s="69"/>
    </row>
    <row r="31" spans="1:14" x14ac:dyDescent="0.2">
      <c r="B31" s="69"/>
      <c r="C31" s="69"/>
      <c r="D31" s="69"/>
      <c r="E31" s="69"/>
      <c r="F31" s="69"/>
      <c r="G31" s="69"/>
      <c r="H31" s="69"/>
      <c r="I31" s="69"/>
      <c r="J31" s="69"/>
      <c r="K31" s="69"/>
      <c r="L31" s="69"/>
      <c r="M31" s="69"/>
    </row>
    <row r="32" spans="1:14" x14ac:dyDescent="0.2">
      <c r="B32" s="69"/>
      <c r="C32" s="69"/>
      <c r="D32" s="69"/>
      <c r="E32" s="69"/>
      <c r="F32" s="69"/>
      <c r="G32" s="69"/>
      <c r="H32" s="69"/>
      <c r="I32" s="69"/>
      <c r="J32" s="69"/>
      <c r="K32" s="69"/>
      <c r="L32" s="69"/>
      <c r="M32" s="69"/>
    </row>
  </sheetData>
  <mergeCells count="3">
    <mergeCell ref="A1:N1"/>
    <mergeCell ref="A2:N2"/>
    <mergeCell ref="A3:N3"/>
  </mergeCells>
  <hyperlinks>
    <hyperlink ref="A1:N1" location="Index!A1" display="Zurück zum Index" xr:uid="{5F6B6DB0-12BF-C843-8C28-8D0CA7CB3B50}"/>
  </hyperlinks>
  <pageMargins left="0.7" right="0.7" top="0.78740157499999996" bottom="0.78740157499999996"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F388-A621-584B-BA9B-2CE2D5CBD345}">
  <dimension ref="A1:M10"/>
  <sheetViews>
    <sheetView showGridLines="0" workbookViewId="0">
      <selection activeCell="A3" sqref="A3:M3"/>
    </sheetView>
  </sheetViews>
  <sheetFormatPr baseColWidth="10" defaultRowHeight="15" x14ac:dyDescent="0.2"/>
  <cols>
    <col min="1" max="1" width="55.33203125" style="61" customWidth="1"/>
    <col min="2" max="13" width="12.1640625" style="61" customWidth="1"/>
    <col min="14" max="16384" width="10.83203125" style="61"/>
  </cols>
  <sheetData>
    <row r="1" spans="1:13" s="15" customFormat="1" ht="15" customHeight="1" x14ac:dyDescent="0.2">
      <c r="A1" s="251" t="s">
        <v>30</v>
      </c>
      <c r="B1" s="252"/>
      <c r="C1" s="252"/>
      <c r="D1" s="252"/>
      <c r="E1" s="252"/>
      <c r="F1" s="252"/>
      <c r="G1" s="252"/>
      <c r="H1" s="252"/>
      <c r="I1" s="252"/>
      <c r="J1" s="252"/>
      <c r="K1" s="252"/>
      <c r="L1" s="252"/>
      <c r="M1" s="252"/>
    </row>
    <row r="2" spans="1:13" ht="16" customHeight="1" x14ac:dyDescent="0.25">
      <c r="A2" s="245" t="s">
        <v>450</v>
      </c>
      <c r="B2" s="246"/>
      <c r="C2" s="246"/>
      <c r="D2" s="246"/>
      <c r="E2" s="246"/>
      <c r="F2" s="246"/>
      <c r="G2" s="246"/>
      <c r="H2" s="246"/>
      <c r="I2" s="246"/>
      <c r="J2" s="246"/>
      <c r="K2" s="246"/>
      <c r="L2" s="246"/>
      <c r="M2" s="246"/>
    </row>
    <row r="3" spans="1:13" ht="15" customHeight="1" x14ac:dyDescent="0.2">
      <c r="A3" s="247" t="s">
        <v>287</v>
      </c>
      <c r="B3" s="246"/>
      <c r="C3" s="246"/>
      <c r="D3" s="246"/>
      <c r="E3" s="246"/>
      <c r="F3" s="246"/>
      <c r="G3" s="246"/>
      <c r="H3" s="246"/>
      <c r="I3" s="246"/>
      <c r="J3" s="246"/>
      <c r="K3" s="246"/>
      <c r="L3" s="246"/>
      <c r="M3" s="246"/>
    </row>
    <row r="4" spans="1:13" ht="16" x14ac:dyDescent="0.2">
      <c r="A4" s="14"/>
      <c r="B4" s="14"/>
      <c r="C4" s="14"/>
      <c r="D4" s="14"/>
      <c r="E4" s="14"/>
      <c r="F4" s="14"/>
      <c r="G4" s="14"/>
      <c r="H4" s="14"/>
      <c r="I4" s="14"/>
      <c r="J4" s="14"/>
      <c r="K4" s="14"/>
      <c r="L4" s="14"/>
      <c r="M4" s="15"/>
    </row>
    <row r="5" spans="1:13" ht="54" x14ac:dyDescent="0.2">
      <c r="A5" s="21" t="s">
        <v>273</v>
      </c>
      <c r="B5" s="62" t="s">
        <v>274</v>
      </c>
      <c r="C5" s="62" t="s">
        <v>275</v>
      </c>
      <c r="D5" s="62" t="s">
        <v>276</v>
      </c>
      <c r="E5" s="62" t="s">
        <v>277</v>
      </c>
      <c r="F5" s="62" t="s">
        <v>278</v>
      </c>
      <c r="G5" s="62" t="s">
        <v>279</v>
      </c>
      <c r="H5" s="62" t="s">
        <v>280</v>
      </c>
      <c r="I5" s="62" t="s">
        <v>281</v>
      </c>
      <c r="J5" s="62" t="s">
        <v>282</v>
      </c>
      <c r="K5" s="62" t="s">
        <v>283</v>
      </c>
      <c r="L5" s="62" t="s">
        <v>284</v>
      </c>
      <c r="M5" s="22" t="s">
        <v>286</v>
      </c>
    </row>
    <row r="6" spans="1:13" ht="17" x14ac:dyDescent="0.2">
      <c r="A6" s="70" t="s">
        <v>0</v>
      </c>
      <c r="B6" s="71">
        <v>18</v>
      </c>
      <c r="C6" s="71"/>
      <c r="D6" s="71">
        <v>1</v>
      </c>
      <c r="E6" s="71"/>
      <c r="F6" s="71"/>
      <c r="G6" s="71"/>
      <c r="H6" s="71"/>
      <c r="I6" s="71">
        <v>1</v>
      </c>
      <c r="J6" s="71"/>
      <c r="K6" s="72"/>
      <c r="L6" s="72"/>
      <c r="M6" s="73">
        <f>SUM(B6:L6)</f>
        <v>20</v>
      </c>
    </row>
    <row r="7" spans="1:13" ht="17" x14ac:dyDescent="0.2">
      <c r="A7" s="74" t="s">
        <v>12</v>
      </c>
      <c r="B7" s="75"/>
      <c r="C7" s="75"/>
      <c r="D7" s="75">
        <v>2.75</v>
      </c>
      <c r="E7" s="75">
        <v>8.75</v>
      </c>
      <c r="F7" s="75">
        <v>55.5</v>
      </c>
      <c r="G7" s="75">
        <v>83</v>
      </c>
      <c r="H7" s="75">
        <v>1</v>
      </c>
      <c r="I7" s="75">
        <v>9.25</v>
      </c>
      <c r="J7" s="75"/>
      <c r="K7" s="75"/>
      <c r="L7" s="75"/>
      <c r="M7" s="76">
        <f>SUM(B7:L7)</f>
        <v>160.25</v>
      </c>
    </row>
    <row r="8" spans="1:13" ht="17" x14ac:dyDescent="0.2">
      <c r="A8" s="74" t="s">
        <v>10</v>
      </c>
      <c r="B8" s="75"/>
      <c r="C8" s="75"/>
      <c r="D8" s="75"/>
      <c r="E8" s="75"/>
      <c r="F8" s="75"/>
      <c r="G8" s="75"/>
      <c r="H8" s="75">
        <v>80.5</v>
      </c>
      <c r="I8" s="75"/>
      <c r="J8" s="75"/>
      <c r="K8" s="75"/>
      <c r="L8" s="75"/>
      <c r="M8" s="76">
        <f>SUM(B8:L8)</f>
        <v>80.5</v>
      </c>
    </row>
    <row r="9" spans="1:13" ht="18" thickBot="1" x14ac:dyDescent="0.25">
      <c r="A9" s="74" t="s">
        <v>14</v>
      </c>
      <c r="B9" s="75"/>
      <c r="C9" s="75"/>
      <c r="D9" s="75"/>
      <c r="E9" s="75"/>
      <c r="F9" s="75">
        <v>1</v>
      </c>
      <c r="G9" s="75"/>
      <c r="H9" s="75"/>
      <c r="I9" s="75"/>
      <c r="J9" s="75"/>
      <c r="K9" s="75">
        <v>14.75</v>
      </c>
      <c r="L9" s="75"/>
      <c r="M9" s="76">
        <f>SUM(B9:L9)</f>
        <v>15.75</v>
      </c>
    </row>
    <row r="10" spans="1:13" ht="19" thickTop="1" thickBot="1" x14ac:dyDescent="0.25">
      <c r="A10" s="77" t="s">
        <v>286</v>
      </c>
      <c r="B10" s="78">
        <f t="shared" ref="B10:M10" si="0">SUM(B6:B9)</f>
        <v>18</v>
      </c>
      <c r="C10" s="78">
        <f t="shared" si="0"/>
        <v>0</v>
      </c>
      <c r="D10" s="78">
        <f t="shared" si="0"/>
        <v>3.75</v>
      </c>
      <c r="E10" s="78">
        <f t="shared" si="0"/>
        <v>8.75</v>
      </c>
      <c r="F10" s="78">
        <f t="shared" si="0"/>
        <v>56.5</v>
      </c>
      <c r="G10" s="78">
        <f t="shared" si="0"/>
        <v>83</v>
      </c>
      <c r="H10" s="78">
        <f t="shared" si="0"/>
        <v>81.5</v>
      </c>
      <c r="I10" s="78">
        <f t="shared" si="0"/>
        <v>10.25</v>
      </c>
      <c r="J10" s="78">
        <f t="shared" si="0"/>
        <v>0</v>
      </c>
      <c r="K10" s="78">
        <f t="shared" si="0"/>
        <v>14.75</v>
      </c>
      <c r="L10" s="78">
        <f t="shared" si="0"/>
        <v>0</v>
      </c>
      <c r="M10" s="78">
        <f t="shared" si="0"/>
        <v>276.5</v>
      </c>
    </row>
  </sheetData>
  <mergeCells count="3">
    <mergeCell ref="A1:M1"/>
    <mergeCell ref="A2:M2"/>
    <mergeCell ref="A3:M3"/>
  </mergeCells>
  <hyperlinks>
    <hyperlink ref="A1:M1" location="Index!A1" display="Zurück zum Index" xr:uid="{F6F92AEE-0E74-2143-986D-EA80A41C46E8}"/>
  </hyperlinks>
  <pageMargins left="0.7" right="0.7" top="0.78740157499999996" bottom="0.78740157499999996"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C52BC-D3E2-9444-9B4D-3819D1F99760}">
  <dimension ref="A1:M19"/>
  <sheetViews>
    <sheetView showGridLines="0" workbookViewId="0">
      <selection activeCell="A3" sqref="A3:M3"/>
    </sheetView>
  </sheetViews>
  <sheetFormatPr baseColWidth="10" defaultRowHeight="15" x14ac:dyDescent="0.2"/>
  <cols>
    <col min="1" max="1" width="56.5" style="61" bestFit="1" customWidth="1"/>
    <col min="2" max="13" width="12.1640625" style="61" customWidth="1"/>
    <col min="14" max="16384" width="10.83203125" style="61"/>
  </cols>
  <sheetData>
    <row r="1" spans="1:13" s="15" customFormat="1" ht="15" customHeight="1" x14ac:dyDescent="0.2">
      <c r="A1" s="59" t="s">
        <v>30</v>
      </c>
      <c r="B1" s="112"/>
      <c r="C1" s="112"/>
      <c r="D1" s="112"/>
      <c r="E1" s="112"/>
      <c r="F1" s="112"/>
      <c r="G1" s="112"/>
      <c r="H1" s="112"/>
      <c r="I1" s="112"/>
      <c r="J1" s="112"/>
      <c r="K1" s="112"/>
      <c r="L1" s="112"/>
      <c r="M1" s="112"/>
    </row>
    <row r="2" spans="1:13" ht="16" customHeight="1" x14ac:dyDescent="0.25">
      <c r="A2" s="245" t="s">
        <v>450</v>
      </c>
      <c r="B2" s="246"/>
      <c r="C2" s="246"/>
      <c r="D2" s="246"/>
      <c r="E2" s="246"/>
      <c r="F2" s="246"/>
      <c r="G2" s="246"/>
      <c r="H2" s="246"/>
      <c r="I2" s="246"/>
      <c r="J2" s="246"/>
      <c r="K2" s="246"/>
      <c r="L2" s="246"/>
      <c r="M2" s="246"/>
    </row>
    <row r="3" spans="1:13" ht="15" customHeight="1" x14ac:dyDescent="0.2">
      <c r="A3" s="247" t="s">
        <v>265</v>
      </c>
      <c r="B3" s="246"/>
      <c r="C3" s="246"/>
      <c r="D3" s="246"/>
      <c r="E3" s="246"/>
      <c r="F3" s="246"/>
      <c r="G3" s="246"/>
      <c r="H3" s="246"/>
      <c r="I3" s="246"/>
      <c r="J3" s="246"/>
      <c r="K3" s="246"/>
      <c r="L3" s="246"/>
      <c r="M3" s="246"/>
    </row>
    <row r="4" spans="1:13" ht="16" x14ac:dyDescent="0.2">
      <c r="A4" s="14"/>
      <c r="B4" s="14"/>
      <c r="C4" s="14"/>
      <c r="D4" s="14"/>
      <c r="E4" s="14"/>
      <c r="F4" s="14"/>
      <c r="G4" s="14"/>
      <c r="H4" s="14"/>
      <c r="I4" s="14"/>
      <c r="J4" s="14"/>
      <c r="K4" s="14"/>
      <c r="L4" s="14"/>
      <c r="M4" s="15"/>
    </row>
    <row r="5" spans="1:13" ht="54" x14ac:dyDescent="0.2">
      <c r="A5" s="21" t="s">
        <v>273</v>
      </c>
      <c r="B5" s="62" t="s">
        <v>275</v>
      </c>
      <c r="C5" s="62" t="s">
        <v>276</v>
      </c>
      <c r="D5" s="62" t="s">
        <v>277</v>
      </c>
      <c r="E5" s="62" t="s">
        <v>278</v>
      </c>
      <c r="F5" s="62" t="s">
        <v>279</v>
      </c>
      <c r="G5" s="62" t="s">
        <v>280</v>
      </c>
      <c r="H5" s="62" t="s">
        <v>281</v>
      </c>
      <c r="I5" s="62" t="s">
        <v>282</v>
      </c>
      <c r="J5" s="62" t="s">
        <v>283</v>
      </c>
      <c r="K5" s="62" t="s">
        <v>284</v>
      </c>
      <c r="L5" s="22" t="s">
        <v>127</v>
      </c>
      <c r="M5" s="62" t="s">
        <v>286</v>
      </c>
    </row>
    <row r="6" spans="1:13" ht="17" x14ac:dyDescent="0.2">
      <c r="A6" s="79" t="s">
        <v>8</v>
      </c>
      <c r="B6" s="61">
        <v>356.25</v>
      </c>
      <c r="D6" s="61">
        <v>108.75</v>
      </c>
      <c r="E6" s="61">
        <v>0</v>
      </c>
      <c r="F6" s="61">
        <v>0</v>
      </c>
      <c r="G6" s="61">
        <v>0</v>
      </c>
      <c r="H6" s="61">
        <v>0</v>
      </c>
      <c r="I6" s="61">
        <v>0</v>
      </c>
      <c r="J6" s="61">
        <v>0</v>
      </c>
      <c r="K6" s="61">
        <v>302.75</v>
      </c>
      <c r="L6" s="61">
        <v>24.5</v>
      </c>
      <c r="M6" s="73">
        <f t="shared" ref="M6:M18" si="0">SUM(B6:L6)</f>
        <v>792.25</v>
      </c>
    </row>
    <row r="7" spans="1:13" ht="17" x14ac:dyDescent="0.2">
      <c r="A7" s="74" t="s">
        <v>12</v>
      </c>
      <c r="B7" s="80"/>
      <c r="C7" s="80"/>
      <c r="D7" s="80"/>
      <c r="E7" s="80"/>
      <c r="F7" s="80"/>
      <c r="G7" s="80"/>
      <c r="H7" s="80"/>
      <c r="I7" s="80"/>
      <c r="J7" s="80"/>
      <c r="K7" s="80">
        <v>10.25</v>
      </c>
      <c r="L7" s="71"/>
      <c r="M7" s="73">
        <f t="shared" si="0"/>
        <v>10.25</v>
      </c>
    </row>
    <row r="8" spans="1:13" ht="17" x14ac:dyDescent="0.2">
      <c r="A8" s="74" t="s">
        <v>10</v>
      </c>
      <c r="B8" s="80"/>
      <c r="C8" s="80"/>
      <c r="D8" s="80"/>
      <c r="E8" s="80"/>
      <c r="F8" s="80"/>
      <c r="G8" s="80"/>
      <c r="H8" s="80"/>
      <c r="I8" s="80"/>
      <c r="J8" s="80"/>
      <c r="K8" s="80">
        <v>6.5</v>
      </c>
      <c r="L8" s="71"/>
      <c r="M8" s="73">
        <f t="shared" si="0"/>
        <v>6.5</v>
      </c>
    </row>
    <row r="9" spans="1:13" ht="17" x14ac:dyDescent="0.2">
      <c r="A9" s="74" t="s">
        <v>0</v>
      </c>
      <c r="B9" s="71"/>
      <c r="C9" s="71"/>
      <c r="D9" s="71"/>
      <c r="E9" s="71"/>
      <c r="F9" s="71"/>
      <c r="G9" s="71"/>
      <c r="H9" s="71"/>
      <c r="I9" s="71"/>
      <c r="J9" s="71"/>
      <c r="K9" s="71"/>
      <c r="L9" s="71"/>
      <c r="M9" s="73">
        <f t="shared" si="0"/>
        <v>0</v>
      </c>
    </row>
    <row r="10" spans="1:13" ht="17" x14ac:dyDescent="0.2">
      <c r="A10" s="74" t="s">
        <v>29</v>
      </c>
      <c r="B10" s="81"/>
      <c r="C10" s="81"/>
      <c r="D10" s="81"/>
      <c r="E10" s="81"/>
      <c r="F10" s="81"/>
      <c r="G10" s="81"/>
      <c r="H10" s="81"/>
      <c r="I10" s="81"/>
      <c r="J10" s="81"/>
      <c r="K10" s="80">
        <v>4.25</v>
      </c>
      <c r="L10" s="81"/>
      <c r="M10" s="73">
        <f t="shared" si="0"/>
        <v>4.25</v>
      </c>
    </row>
    <row r="11" spans="1:13" ht="17" x14ac:dyDescent="0.2">
      <c r="A11" s="74" t="s">
        <v>13</v>
      </c>
      <c r="B11" s="80">
        <v>40.5</v>
      </c>
      <c r="C11" s="80"/>
      <c r="D11" s="80">
        <v>6.75</v>
      </c>
      <c r="E11" s="80"/>
      <c r="F11" s="80"/>
      <c r="G11" s="80"/>
      <c r="H11" s="80"/>
      <c r="I11" s="80"/>
      <c r="J11" s="80"/>
      <c r="K11" s="80"/>
      <c r="L11" s="71"/>
      <c r="M11" s="73">
        <f t="shared" si="0"/>
        <v>47.25</v>
      </c>
    </row>
    <row r="12" spans="1:13" ht="17" x14ac:dyDescent="0.2">
      <c r="A12" s="74" t="s">
        <v>28</v>
      </c>
      <c r="B12" s="71"/>
      <c r="C12" s="71"/>
      <c r="D12" s="71"/>
      <c r="E12" s="71"/>
      <c r="F12" s="71"/>
      <c r="G12" s="71"/>
      <c r="H12" s="71"/>
      <c r="I12" s="71"/>
      <c r="J12" s="71"/>
      <c r="K12" s="71"/>
      <c r="L12" s="71"/>
      <c r="M12" s="73">
        <f t="shared" si="0"/>
        <v>0</v>
      </c>
    </row>
    <row r="13" spans="1:13" ht="17" x14ac:dyDescent="0.2">
      <c r="A13" s="74" t="s">
        <v>14</v>
      </c>
      <c r="B13" s="71"/>
      <c r="C13" s="71"/>
      <c r="D13" s="71"/>
      <c r="E13" s="71"/>
      <c r="F13" s="71"/>
      <c r="G13" s="71"/>
      <c r="H13" s="71"/>
      <c r="I13" s="71"/>
      <c r="J13" s="71"/>
      <c r="K13" s="71">
        <v>3</v>
      </c>
      <c r="L13" s="71"/>
      <c r="M13" s="73">
        <f t="shared" si="0"/>
        <v>3</v>
      </c>
    </row>
    <row r="14" spans="1:13" ht="17" x14ac:dyDescent="0.2">
      <c r="A14" s="74" t="s">
        <v>9</v>
      </c>
      <c r="B14" s="81"/>
      <c r="C14" s="81"/>
      <c r="D14" s="81"/>
      <c r="E14" s="81"/>
      <c r="F14" s="81"/>
      <c r="G14" s="81"/>
      <c r="H14" s="81"/>
      <c r="I14" s="81"/>
      <c r="J14" s="81"/>
      <c r="K14" s="81"/>
      <c r="L14" s="81"/>
      <c r="M14" s="73">
        <f t="shared" si="0"/>
        <v>0</v>
      </c>
    </row>
    <row r="15" spans="1:13" ht="17" x14ac:dyDescent="0.2">
      <c r="A15" s="74" t="s">
        <v>16</v>
      </c>
      <c r="B15" s="71"/>
      <c r="C15" s="71"/>
      <c r="D15" s="71"/>
      <c r="E15" s="71"/>
      <c r="F15" s="71"/>
      <c r="G15" s="71"/>
      <c r="H15" s="71"/>
      <c r="I15" s="71"/>
      <c r="J15" s="71"/>
      <c r="K15" s="71"/>
      <c r="L15" s="71"/>
      <c r="M15" s="73">
        <f t="shared" si="0"/>
        <v>0</v>
      </c>
    </row>
    <row r="16" spans="1:13" ht="17" x14ac:dyDescent="0.2">
      <c r="A16" s="74" t="s">
        <v>11</v>
      </c>
      <c r="B16" s="71"/>
      <c r="C16" s="71"/>
      <c r="D16" s="71"/>
      <c r="E16" s="71"/>
      <c r="F16" s="71"/>
      <c r="G16" s="71"/>
      <c r="H16" s="71"/>
      <c r="I16" s="71"/>
      <c r="J16" s="71"/>
      <c r="K16" s="71"/>
      <c r="L16" s="71"/>
      <c r="M16" s="73">
        <f t="shared" si="0"/>
        <v>0</v>
      </c>
    </row>
    <row r="17" spans="1:13" ht="17" x14ac:dyDescent="0.2">
      <c r="A17" s="74" t="s">
        <v>17</v>
      </c>
      <c r="B17" s="71"/>
      <c r="C17" s="71"/>
      <c r="D17" s="71"/>
      <c r="E17" s="71"/>
      <c r="F17" s="71"/>
      <c r="G17" s="71"/>
      <c r="H17" s="71"/>
      <c r="I17" s="71"/>
      <c r="J17" s="71"/>
      <c r="K17" s="71"/>
      <c r="L17" s="71"/>
      <c r="M17" s="73">
        <f t="shared" si="0"/>
        <v>0</v>
      </c>
    </row>
    <row r="18" spans="1:13" ht="18" thickBot="1" x14ac:dyDescent="0.25">
      <c r="A18" s="74" t="s">
        <v>15</v>
      </c>
      <c r="B18" s="71"/>
      <c r="C18" s="71"/>
      <c r="D18" s="71"/>
      <c r="E18" s="71"/>
      <c r="F18" s="71"/>
      <c r="G18" s="71"/>
      <c r="H18" s="71"/>
      <c r="I18" s="71"/>
      <c r="J18" s="71"/>
      <c r="K18" s="71"/>
      <c r="L18" s="71"/>
      <c r="M18" s="73">
        <f t="shared" si="0"/>
        <v>0</v>
      </c>
    </row>
    <row r="19" spans="1:13" ht="19" thickTop="1" thickBot="1" x14ac:dyDescent="0.25">
      <c r="A19" s="77" t="s">
        <v>286</v>
      </c>
      <c r="B19" s="82">
        <f t="shared" ref="B19:M19" si="1">SUM(B6:B18)</f>
        <v>396.75</v>
      </c>
      <c r="C19" s="82">
        <f t="shared" si="1"/>
        <v>0</v>
      </c>
      <c r="D19" s="82">
        <f t="shared" si="1"/>
        <v>115.5</v>
      </c>
      <c r="E19" s="82">
        <f t="shared" si="1"/>
        <v>0</v>
      </c>
      <c r="F19" s="82">
        <f t="shared" si="1"/>
        <v>0</v>
      </c>
      <c r="G19" s="82">
        <f t="shared" si="1"/>
        <v>0</v>
      </c>
      <c r="H19" s="82">
        <f t="shared" si="1"/>
        <v>0</v>
      </c>
      <c r="I19" s="82">
        <f t="shared" si="1"/>
        <v>0</v>
      </c>
      <c r="J19" s="82">
        <f t="shared" si="1"/>
        <v>0</v>
      </c>
      <c r="K19" s="82">
        <f t="shared" si="1"/>
        <v>326.75</v>
      </c>
      <c r="L19" s="82">
        <f t="shared" si="1"/>
        <v>24.5</v>
      </c>
      <c r="M19" s="82">
        <f t="shared" si="1"/>
        <v>863.5</v>
      </c>
    </row>
  </sheetData>
  <mergeCells count="2">
    <mergeCell ref="A2:M2"/>
    <mergeCell ref="A3:M3"/>
  </mergeCells>
  <hyperlinks>
    <hyperlink ref="A1:M1" location="Index!A1" display="Zurück zum Index" xr:uid="{3E20BC7C-A997-604A-A390-39955768E9A2}"/>
  </hyperlinks>
  <pageMargins left="0.7" right="0.7" top="0.78740157499999996" bottom="0.78740157499999996"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4D8A-E6AA-534E-8243-89F398F6DE09}">
  <dimension ref="A1:N32"/>
  <sheetViews>
    <sheetView showGridLines="0" workbookViewId="0">
      <selection activeCell="A3" sqref="A3:N3"/>
    </sheetView>
  </sheetViews>
  <sheetFormatPr baseColWidth="10" defaultRowHeight="15" x14ac:dyDescent="0.2"/>
  <cols>
    <col min="1" max="1" width="55.33203125" style="61" customWidth="1"/>
    <col min="2" max="14" width="12.1640625" style="61" customWidth="1"/>
    <col min="15" max="16384" width="10.83203125" style="61"/>
  </cols>
  <sheetData>
    <row r="1" spans="1:14" s="15" customFormat="1" ht="15" customHeight="1" x14ac:dyDescent="0.2">
      <c r="A1" s="251" t="s">
        <v>30</v>
      </c>
      <c r="B1" s="252"/>
      <c r="C1" s="252"/>
      <c r="D1" s="252"/>
      <c r="E1" s="252"/>
      <c r="F1" s="252"/>
      <c r="G1" s="252"/>
      <c r="H1" s="252"/>
      <c r="I1" s="252"/>
      <c r="J1" s="252"/>
      <c r="K1" s="252"/>
      <c r="L1" s="252"/>
      <c r="M1" s="252"/>
      <c r="N1" s="252"/>
    </row>
    <row r="2" spans="1:14" ht="16" customHeight="1" x14ac:dyDescent="0.25">
      <c r="A2" s="245" t="s">
        <v>450</v>
      </c>
      <c r="B2" s="246"/>
      <c r="C2" s="246"/>
      <c r="D2" s="246"/>
      <c r="E2" s="246"/>
      <c r="F2" s="246"/>
      <c r="G2" s="246"/>
      <c r="H2" s="246"/>
      <c r="I2" s="246"/>
      <c r="J2" s="246"/>
      <c r="K2" s="246"/>
      <c r="L2" s="246"/>
      <c r="M2" s="246"/>
      <c r="N2" s="246"/>
    </row>
    <row r="3" spans="1:14" ht="15" customHeight="1" x14ac:dyDescent="0.2">
      <c r="A3" s="247" t="s">
        <v>290</v>
      </c>
      <c r="B3" s="246"/>
      <c r="C3" s="246"/>
      <c r="D3" s="246"/>
      <c r="E3" s="246"/>
      <c r="F3" s="246"/>
      <c r="G3" s="246"/>
      <c r="H3" s="246"/>
      <c r="I3" s="246"/>
      <c r="J3" s="246"/>
      <c r="K3" s="246"/>
      <c r="L3" s="246"/>
      <c r="M3" s="246"/>
      <c r="N3" s="246"/>
    </row>
    <row r="4" spans="1:14" ht="16" x14ac:dyDescent="0.2">
      <c r="A4" s="14"/>
      <c r="B4" s="14"/>
      <c r="C4" s="14"/>
      <c r="D4" s="14"/>
      <c r="E4" s="14"/>
      <c r="F4" s="14"/>
      <c r="G4" s="14"/>
      <c r="H4" s="14"/>
      <c r="I4" s="14"/>
      <c r="J4" s="14"/>
      <c r="K4" s="14"/>
      <c r="L4" s="14"/>
      <c r="M4" s="14"/>
      <c r="N4" s="15"/>
    </row>
    <row r="5" spans="1:14" ht="72" customHeight="1" x14ac:dyDescent="0.2">
      <c r="A5" s="21" t="s">
        <v>273</v>
      </c>
      <c r="B5" s="62" t="s">
        <v>274</v>
      </c>
      <c r="C5" s="62" t="s">
        <v>275</v>
      </c>
      <c r="D5" s="62" t="s">
        <v>276</v>
      </c>
      <c r="E5" s="62" t="s">
        <v>277</v>
      </c>
      <c r="F5" s="62" t="s">
        <v>278</v>
      </c>
      <c r="G5" s="62" t="s">
        <v>279</v>
      </c>
      <c r="H5" s="62" t="s">
        <v>280</v>
      </c>
      <c r="I5" s="62" t="s">
        <v>281</v>
      </c>
      <c r="J5" s="62" t="s">
        <v>282</v>
      </c>
      <c r="K5" s="62" t="s">
        <v>283</v>
      </c>
      <c r="L5" s="62" t="s">
        <v>284</v>
      </c>
      <c r="M5" s="62" t="s">
        <v>285</v>
      </c>
      <c r="N5" s="62" t="s">
        <v>286</v>
      </c>
    </row>
    <row r="6" spans="1:14" ht="17" x14ac:dyDescent="0.2">
      <c r="A6" s="85" t="s">
        <v>8</v>
      </c>
      <c r="B6" s="75">
        <v>1861.75</v>
      </c>
      <c r="C6" s="75">
        <v>2790</v>
      </c>
      <c r="D6" s="75">
        <v>3088.25</v>
      </c>
      <c r="E6" s="75">
        <v>793.25</v>
      </c>
      <c r="F6" s="75">
        <v>71</v>
      </c>
      <c r="G6" s="75">
        <v>121.25</v>
      </c>
      <c r="H6" s="75">
        <v>135.75</v>
      </c>
      <c r="I6" s="75">
        <v>795</v>
      </c>
      <c r="J6" s="75">
        <v>11.25</v>
      </c>
      <c r="K6" s="75">
        <v>15.25</v>
      </c>
      <c r="L6" s="75"/>
      <c r="M6" s="75">
        <v>1418</v>
      </c>
      <c r="N6" s="84">
        <f>SUM(B6:M6)</f>
        <v>11100.75</v>
      </c>
    </row>
    <row r="7" spans="1:14" ht="17" x14ac:dyDescent="0.2">
      <c r="A7" s="70" t="s">
        <v>12</v>
      </c>
      <c r="B7" s="75">
        <v>0</v>
      </c>
      <c r="C7" s="75">
        <v>0</v>
      </c>
      <c r="D7" s="75">
        <v>0</v>
      </c>
      <c r="E7" s="75">
        <v>0</v>
      </c>
      <c r="F7" s="75">
        <v>0</v>
      </c>
      <c r="G7" s="75">
        <v>957.5</v>
      </c>
      <c r="H7" s="75">
        <v>0</v>
      </c>
      <c r="I7" s="75">
        <v>29</v>
      </c>
      <c r="J7" s="75">
        <v>0</v>
      </c>
      <c r="K7" s="75">
        <v>0</v>
      </c>
      <c r="L7" s="75"/>
      <c r="M7" s="75">
        <v>2</v>
      </c>
      <c r="N7" s="84">
        <f t="shared" ref="N7:N18" si="0">SUM(B7:L7)</f>
        <v>986.5</v>
      </c>
    </row>
    <row r="8" spans="1:14" ht="17" x14ac:dyDescent="0.2">
      <c r="A8" s="70" t="s">
        <v>10</v>
      </c>
      <c r="B8" s="75">
        <v>0</v>
      </c>
      <c r="C8" s="75">
        <v>0</v>
      </c>
      <c r="D8" s="75">
        <v>0</v>
      </c>
      <c r="E8" s="75">
        <v>0</v>
      </c>
      <c r="F8" s="75">
        <v>0</v>
      </c>
      <c r="G8" s="75">
        <v>0</v>
      </c>
      <c r="H8" s="75">
        <v>136.25</v>
      </c>
      <c r="I8" s="75">
        <v>8</v>
      </c>
      <c r="J8" s="75">
        <v>1</v>
      </c>
      <c r="K8" s="75">
        <v>0</v>
      </c>
      <c r="L8" s="75"/>
      <c r="M8" s="75">
        <v>5.25</v>
      </c>
      <c r="N8" s="84">
        <f t="shared" si="0"/>
        <v>145.25</v>
      </c>
    </row>
    <row r="9" spans="1:14" ht="17" x14ac:dyDescent="0.2">
      <c r="A9" s="70" t="s">
        <v>0</v>
      </c>
      <c r="B9" s="75">
        <v>127</v>
      </c>
      <c r="C9" s="75">
        <v>354</v>
      </c>
      <c r="D9" s="75">
        <v>125</v>
      </c>
      <c r="E9" s="75">
        <v>78</v>
      </c>
      <c r="F9" s="75">
        <v>40</v>
      </c>
      <c r="G9" s="75">
        <v>43</v>
      </c>
      <c r="H9" s="75">
        <v>13</v>
      </c>
      <c r="I9" s="75">
        <v>53</v>
      </c>
      <c r="J9" s="75">
        <v>2</v>
      </c>
      <c r="K9" s="75"/>
      <c r="L9" s="75"/>
      <c r="M9" s="75">
        <v>0</v>
      </c>
      <c r="N9" s="84">
        <f t="shared" si="0"/>
        <v>835</v>
      </c>
    </row>
    <row r="10" spans="1:14" ht="17" x14ac:dyDescent="0.2">
      <c r="A10" s="70" t="s">
        <v>29</v>
      </c>
      <c r="B10" s="75">
        <v>98</v>
      </c>
      <c r="C10" s="75">
        <v>260.25</v>
      </c>
      <c r="D10" s="75">
        <v>93.5</v>
      </c>
      <c r="E10" s="75">
        <v>111</v>
      </c>
      <c r="F10" s="75">
        <v>0</v>
      </c>
      <c r="G10" s="75">
        <v>5.75</v>
      </c>
      <c r="H10" s="75">
        <v>7.25</v>
      </c>
      <c r="I10" s="75">
        <v>37</v>
      </c>
      <c r="J10" s="75">
        <v>4</v>
      </c>
      <c r="K10" s="75">
        <v>5</v>
      </c>
      <c r="L10" s="75">
        <v>1.25</v>
      </c>
      <c r="M10" s="75">
        <v>1</v>
      </c>
      <c r="N10" s="84">
        <f t="shared" si="0"/>
        <v>623</v>
      </c>
    </row>
    <row r="11" spans="1:14" ht="17" x14ac:dyDescent="0.2">
      <c r="A11" s="70" t="s">
        <v>13</v>
      </c>
      <c r="B11" s="75">
        <v>0</v>
      </c>
      <c r="C11" s="75">
        <v>25.5</v>
      </c>
      <c r="D11" s="75">
        <v>2</v>
      </c>
      <c r="E11" s="75">
        <v>11</v>
      </c>
      <c r="F11" s="75">
        <v>31.25</v>
      </c>
      <c r="G11" s="75">
        <v>39.75</v>
      </c>
      <c r="H11" s="75">
        <v>0</v>
      </c>
      <c r="I11" s="75">
        <v>6.5</v>
      </c>
      <c r="J11" s="75">
        <v>0</v>
      </c>
      <c r="K11" s="75">
        <v>1</v>
      </c>
      <c r="L11" s="75"/>
      <c r="M11" s="75">
        <v>0</v>
      </c>
      <c r="N11" s="84">
        <f t="shared" si="0"/>
        <v>117</v>
      </c>
    </row>
    <row r="12" spans="1:14" ht="17" x14ac:dyDescent="0.2">
      <c r="A12" s="70" t="s">
        <v>28</v>
      </c>
      <c r="B12" s="75">
        <v>0</v>
      </c>
      <c r="C12" s="75">
        <v>0</v>
      </c>
      <c r="D12" s="75">
        <v>74</v>
      </c>
      <c r="E12" s="75">
        <v>0</v>
      </c>
      <c r="F12" s="75">
        <v>0</v>
      </c>
      <c r="G12" s="75">
        <v>0</v>
      </c>
      <c r="H12" s="75">
        <v>0</v>
      </c>
      <c r="I12" s="75">
        <v>2.25</v>
      </c>
      <c r="J12" s="75">
        <v>0</v>
      </c>
      <c r="K12" s="75">
        <v>0</v>
      </c>
      <c r="L12" s="75"/>
      <c r="M12" s="75">
        <v>0</v>
      </c>
      <c r="N12" s="84">
        <f t="shared" si="0"/>
        <v>76.25</v>
      </c>
    </row>
    <row r="13" spans="1:14" ht="17" x14ac:dyDescent="0.2">
      <c r="A13" s="70" t="s">
        <v>14</v>
      </c>
      <c r="B13" s="75">
        <v>0</v>
      </c>
      <c r="C13" s="75">
        <v>0</v>
      </c>
      <c r="D13" s="75">
        <v>0</v>
      </c>
      <c r="E13" s="75">
        <v>0</v>
      </c>
      <c r="F13" s="75">
        <v>0</v>
      </c>
      <c r="G13" s="75">
        <v>0</v>
      </c>
      <c r="H13" s="75">
        <v>0</v>
      </c>
      <c r="I13" s="75">
        <v>7.75</v>
      </c>
      <c r="J13" s="75">
        <v>0</v>
      </c>
      <c r="K13" s="75">
        <v>79</v>
      </c>
      <c r="L13" s="75"/>
      <c r="M13" s="75">
        <v>0</v>
      </c>
      <c r="N13" s="84">
        <f t="shared" si="0"/>
        <v>86.75</v>
      </c>
    </row>
    <row r="14" spans="1:14" ht="17" x14ac:dyDescent="0.2">
      <c r="A14" s="70" t="s">
        <v>9</v>
      </c>
      <c r="B14" s="75">
        <v>0.25</v>
      </c>
      <c r="C14" s="75">
        <v>10.25</v>
      </c>
      <c r="D14" s="75">
        <v>4.75</v>
      </c>
      <c r="E14" s="75">
        <v>0</v>
      </c>
      <c r="F14" s="75">
        <v>0</v>
      </c>
      <c r="G14" s="75">
        <v>0.5</v>
      </c>
      <c r="H14" s="75">
        <v>0</v>
      </c>
      <c r="I14" s="75">
        <v>1.75</v>
      </c>
      <c r="J14" s="75">
        <v>0</v>
      </c>
      <c r="K14" s="75">
        <v>10.75</v>
      </c>
      <c r="L14" s="75"/>
      <c r="M14" s="75">
        <v>0</v>
      </c>
      <c r="N14" s="84">
        <f t="shared" si="0"/>
        <v>28.25</v>
      </c>
    </row>
    <row r="15" spans="1:14" ht="17" x14ac:dyDescent="0.2">
      <c r="A15" s="70" t="s">
        <v>16</v>
      </c>
      <c r="B15" s="75">
        <v>10</v>
      </c>
      <c r="C15" s="75">
        <v>38</v>
      </c>
      <c r="D15" s="75"/>
      <c r="E15" s="75"/>
      <c r="F15" s="75"/>
      <c r="G15" s="75"/>
      <c r="H15" s="75"/>
      <c r="I15" s="75"/>
      <c r="J15" s="75"/>
      <c r="K15" s="75"/>
      <c r="L15" s="75"/>
      <c r="M15" s="75">
        <v>0</v>
      </c>
      <c r="N15" s="84">
        <f t="shared" si="0"/>
        <v>48</v>
      </c>
    </row>
    <row r="16" spans="1:14" ht="17" x14ac:dyDescent="0.2">
      <c r="A16" s="70" t="s">
        <v>11</v>
      </c>
      <c r="B16" s="75"/>
      <c r="C16" s="75"/>
      <c r="D16" s="75"/>
      <c r="E16" s="75"/>
      <c r="F16" s="75"/>
      <c r="G16" s="75"/>
      <c r="H16" s="75"/>
      <c r="I16" s="75">
        <v>2</v>
      </c>
      <c r="J16" s="75"/>
      <c r="K16" s="75"/>
      <c r="L16" s="75"/>
      <c r="M16" s="75">
        <v>0</v>
      </c>
      <c r="N16" s="84">
        <f t="shared" si="0"/>
        <v>2</v>
      </c>
    </row>
    <row r="17" spans="1:14" ht="17" x14ac:dyDescent="0.2">
      <c r="A17" s="70" t="s">
        <v>17</v>
      </c>
      <c r="B17" s="75"/>
      <c r="C17" s="75"/>
      <c r="D17" s="75">
        <v>4</v>
      </c>
      <c r="E17" s="75"/>
      <c r="F17" s="75"/>
      <c r="G17" s="75"/>
      <c r="H17" s="75"/>
      <c r="I17" s="75"/>
      <c r="J17" s="75"/>
      <c r="K17" s="75"/>
      <c r="L17" s="75"/>
      <c r="M17" s="75">
        <v>0</v>
      </c>
      <c r="N17" s="84">
        <f t="shared" si="0"/>
        <v>4</v>
      </c>
    </row>
    <row r="18" spans="1:14" ht="18" thickBot="1" x14ac:dyDescent="0.25">
      <c r="A18" s="70" t="s">
        <v>15</v>
      </c>
      <c r="B18" s="75">
        <v>2</v>
      </c>
      <c r="C18" s="75"/>
      <c r="D18" s="75"/>
      <c r="E18" s="75"/>
      <c r="F18" s="75"/>
      <c r="G18" s="75"/>
      <c r="H18" s="75"/>
      <c r="I18" s="75">
        <v>2</v>
      </c>
      <c r="J18" s="75"/>
      <c r="K18" s="75"/>
      <c r="L18" s="75"/>
      <c r="M18" s="75">
        <v>0</v>
      </c>
      <c r="N18" s="84">
        <f t="shared" si="0"/>
        <v>4</v>
      </c>
    </row>
    <row r="19" spans="1:14" ht="19" thickTop="1" thickBot="1" x14ac:dyDescent="0.25">
      <c r="A19" s="67" t="s">
        <v>286</v>
      </c>
      <c r="B19" s="83">
        <f t="shared" ref="B19:N19" si="1">SUM(B6:B18)</f>
        <v>2099</v>
      </c>
      <c r="C19" s="83">
        <f t="shared" si="1"/>
        <v>3478</v>
      </c>
      <c r="D19" s="83">
        <f t="shared" si="1"/>
        <v>3391.5</v>
      </c>
      <c r="E19" s="83">
        <f t="shared" si="1"/>
        <v>993.25</v>
      </c>
      <c r="F19" s="83">
        <f t="shared" si="1"/>
        <v>142.25</v>
      </c>
      <c r="G19" s="83">
        <f t="shared" si="1"/>
        <v>1167.75</v>
      </c>
      <c r="H19" s="83">
        <f t="shared" si="1"/>
        <v>292.25</v>
      </c>
      <c r="I19" s="83">
        <f t="shared" si="1"/>
        <v>944.25</v>
      </c>
      <c r="J19" s="83">
        <f t="shared" si="1"/>
        <v>18.25</v>
      </c>
      <c r="K19" s="83">
        <f t="shared" si="1"/>
        <v>111</v>
      </c>
      <c r="L19" s="83">
        <f t="shared" si="1"/>
        <v>1.25</v>
      </c>
      <c r="M19" s="83">
        <f t="shared" si="1"/>
        <v>1426.25</v>
      </c>
      <c r="N19" s="83">
        <f t="shared" si="1"/>
        <v>14056.75</v>
      </c>
    </row>
    <row r="20" spans="1:14" x14ac:dyDescent="0.2">
      <c r="A20" s="69"/>
      <c r="B20" s="69"/>
      <c r="C20" s="69"/>
      <c r="D20" s="69"/>
      <c r="E20" s="69"/>
      <c r="F20" s="69"/>
      <c r="G20" s="69"/>
      <c r="H20" s="69"/>
      <c r="I20" s="69"/>
      <c r="J20" s="69"/>
      <c r="K20" s="69"/>
      <c r="L20" s="69"/>
      <c r="M20" s="69"/>
      <c r="N20" s="69"/>
    </row>
    <row r="21" spans="1:14" x14ac:dyDescent="0.2">
      <c r="A21" s="69"/>
      <c r="B21" s="69"/>
      <c r="C21" s="69"/>
      <c r="D21" s="69"/>
      <c r="E21" s="69"/>
      <c r="F21" s="69"/>
      <c r="G21" s="69"/>
      <c r="H21" s="69"/>
      <c r="I21" s="69"/>
      <c r="J21" s="69"/>
      <c r="K21" s="69"/>
      <c r="L21" s="69"/>
      <c r="M21" s="69"/>
      <c r="N21" s="69"/>
    </row>
    <row r="22" spans="1:14" x14ac:dyDescent="0.2">
      <c r="A22" s="69"/>
      <c r="B22" s="69"/>
      <c r="C22" s="69"/>
      <c r="D22" s="69"/>
      <c r="E22" s="69"/>
      <c r="F22" s="69"/>
      <c r="G22" s="69"/>
      <c r="H22" s="69"/>
      <c r="I22" s="69"/>
      <c r="J22" s="69"/>
      <c r="K22" s="69"/>
      <c r="L22" s="69"/>
      <c r="M22" s="69"/>
      <c r="N22" s="69"/>
    </row>
    <row r="23" spans="1:14" x14ac:dyDescent="0.2">
      <c r="A23" s="69"/>
      <c r="B23" s="69"/>
      <c r="C23" s="69"/>
      <c r="D23" s="69"/>
      <c r="E23" s="69"/>
      <c r="F23" s="69"/>
      <c r="G23" s="69"/>
      <c r="H23" s="69"/>
      <c r="I23" s="69"/>
      <c r="J23" s="69"/>
      <c r="K23" s="69"/>
      <c r="L23" s="69"/>
      <c r="M23" s="69"/>
      <c r="N23" s="69"/>
    </row>
    <row r="24" spans="1:14" x14ac:dyDescent="0.2">
      <c r="A24" s="69"/>
      <c r="B24" s="69"/>
      <c r="C24" s="69"/>
      <c r="D24" s="69"/>
      <c r="E24" s="69"/>
      <c r="F24" s="69"/>
      <c r="G24" s="69"/>
      <c r="H24" s="69"/>
      <c r="I24" s="69"/>
      <c r="J24" s="69"/>
      <c r="K24" s="69"/>
      <c r="L24" s="69"/>
      <c r="M24" s="69"/>
      <c r="N24" s="69"/>
    </row>
    <row r="25" spans="1:14" x14ac:dyDescent="0.2">
      <c r="B25" s="69"/>
      <c r="C25" s="69"/>
      <c r="D25" s="69"/>
      <c r="E25" s="69"/>
      <c r="F25" s="69"/>
      <c r="G25" s="69"/>
      <c r="H25" s="69"/>
      <c r="I25" s="69"/>
      <c r="J25" s="69"/>
      <c r="K25" s="69"/>
      <c r="L25" s="69"/>
      <c r="M25" s="69"/>
    </row>
    <row r="26" spans="1:14" x14ac:dyDescent="0.2">
      <c r="B26" s="69"/>
      <c r="C26" s="69"/>
      <c r="D26" s="69"/>
      <c r="E26" s="69"/>
      <c r="F26" s="69"/>
      <c r="G26" s="69"/>
      <c r="H26" s="69"/>
      <c r="I26" s="69"/>
      <c r="J26" s="69"/>
      <c r="K26" s="69"/>
      <c r="L26" s="69"/>
      <c r="M26" s="69"/>
    </row>
    <row r="27" spans="1:14" x14ac:dyDescent="0.2">
      <c r="B27" s="69"/>
      <c r="C27" s="69"/>
      <c r="D27" s="69"/>
      <c r="E27" s="69"/>
      <c r="F27" s="69"/>
      <c r="G27" s="69"/>
      <c r="H27" s="69"/>
      <c r="I27" s="69"/>
      <c r="J27" s="69"/>
      <c r="K27" s="69"/>
      <c r="L27" s="69"/>
      <c r="M27" s="69"/>
    </row>
    <row r="28" spans="1:14" x14ac:dyDescent="0.2">
      <c r="B28" s="69"/>
      <c r="C28" s="69"/>
      <c r="D28" s="69"/>
      <c r="E28" s="69"/>
      <c r="F28" s="69"/>
      <c r="G28" s="69"/>
      <c r="H28" s="69"/>
      <c r="I28" s="69"/>
      <c r="J28" s="69"/>
      <c r="K28" s="69"/>
      <c r="L28" s="69"/>
      <c r="M28" s="69"/>
    </row>
    <row r="29" spans="1:14" x14ac:dyDescent="0.2">
      <c r="B29" s="69"/>
      <c r="C29" s="69"/>
      <c r="D29" s="69"/>
      <c r="E29" s="69"/>
      <c r="F29" s="69"/>
      <c r="G29" s="69"/>
      <c r="H29" s="69"/>
      <c r="I29" s="69"/>
      <c r="J29" s="69"/>
      <c r="K29" s="69"/>
      <c r="L29" s="69"/>
      <c r="M29" s="69"/>
    </row>
    <row r="30" spans="1:14" x14ac:dyDescent="0.2">
      <c r="B30" s="69"/>
      <c r="C30" s="69"/>
      <c r="D30" s="69"/>
      <c r="E30" s="69"/>
      <c r="F30" s="69"/>
      <c r="G30" s="69"/>
      <c r="H30" s="69"/>
      <c r="I30" s="69"/>
      <c r="J30" s="69"/>
      <c r="K30" s="69"/>
      <c r="L30" s="69"/>
      <c r="M30" s="69"/>
    </row>
    <row r="31" spans="1:14" x14ac:dyDescent="0.2">
      <c r="B31" s="69"/>
      <c r="C31" s="69"/>
      <c r="D31" s="69"/>
      <c r="E31" s="69"/>
      <c r="F31" s="69"/>
      <c r="G31" s="69"/>
      <c r="H31" s="69"/>
      <c r="I31" s="69"/>
      <c r="J31" s="69"/>
      <c r="K31" s="69"/>
      <c r="L31" s="69"/>
      <c r="M31" s="69"/>
    </row>
    <row r="32" spans="1:14" x14ac:dyDescent="0.2">
      <c r="B32" s="69"/>
      <c r="C32" s="69"/>
      <c r="D32" s="69"/>
      <c r="E32" s="69"/>
      <c r="F32" s="69"/>
      <c r="G32" s="69"/>
      <c r="H32" s="69"/>
      <c r="I32" s="69"/>
      <c r="J32" s="69"/>
      <c r="K32" s="69"/>
      <c r="L32" s="69"/>
      <c r="M32" s="69"/>
    </row>
  </sheetData>
  <mergeCells count="3">
    <mergeCell ref="A1:N1"/>
    <mergeCell ref="A2:N2"/>
    <mergeCell ref="A3:N3"/>
  </mergeCells>
  <hyperlinks>
    <hyperlink ref="A1:N1" location="Index!A1" display="Zurück zum Index" xr:uid="{E679B409-75D5-7045-9536-6506E75F8225}"/>
  </hyperlinks>
  <pageMargins left="0.7" right="0.7" top="0.78740157499999996" bottom="0.78740157499999996"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6EA4-B011-A44C-B388-468C108E7172}">
  <dimension ref="A1:M11"/>
  <sheetViews>
    <sheetView showGridLines="0" workbookViewId="0">
      <selection activeCell="A3" sqref="A3:M3"/>
    </sheetView>
  </sheetViews>
  <sheetFormatPr baseColWidth="10" defaultRowHeight="15" x14ac:dyDescent="0.2"/>
  <cols>
    <col min="1" max="1" width="55.33203125" style="61" customWidth="1"/>
    <col min="2" max="13" width="12.1640625" style="61" customWidth="1"/>
    <col min="14" max="16384" width="10.83203125" style="61"/>
  </cols>
  <sheetData>
    <row r="1" spans="1:13" s="15" customFormat="1" ht="15" customHeight="1" x14ac:dyDescent="0.2">
      <c r="A1" s="251" t="s">
        <v>30</v>
      </c>
      <c r="B1" s="252"/>
      <c r="C1" s="252"/>
      <c r="D1" s="252"/>
      <c r="E1" s="252"/>
      <c r="F1" s="252"/>
      <c r="G1" s="252"/>
      <c r="H1" s="252"/>
      <c r="I1" s="252"/>
      <c r="J1" s="252"/>
      <c r="K1" s="252"/>
      <c r="L1" s="252"/>
      <c r="M1" s="252"/>
    </row>
    <row r="2" spans="1:13" ht="16" customHeight="1" x14ac:dyDescent="0.25">
      <c r="A2" s="245" t="s">
        <v>450</v>
      </c>
      <c r="B2" s="246"/>
      <c r="C2" s="246"/>
      <c r="D2" s="246"/>
      <c r="E2" s="246"/>
      <c r="F2" s="246"/>
      <c r="G2" s="246"/>
      <c r="H2" s="246"/>
      <c r="I2" s="246"/>
      <c r="J2" s="246"/>
      <c r="K2" s="246"/>
      <c r="L2" s="246"/>
      <c r="M2" s="246"/>
    </row>
    <row r="3" spans="1:13" ht="15" customHeight="1" x14ac:dyDescent="0.2">
      <c r="A3" s="247" t="s">
        <v>292</v>
      </c>
      <c r="B3" s="246"/>
      <c r="C3" s="246"/>
      <c r="D3" s="246"/>
      <c r="E3" s="246"/>
      <c r="F3" s="246"/>
      <c r="G3" s="246"/>
      <c r="H3" s="246"/>
      <c r="I3" s="246"/>
      <c r="J3" s="246"/>
      <c r="K3" s="246"/>
      <c r="L3" s="246"/>
      <c r="M3" s="246"/>
    </row>
    <row r="4" spans="1:13" ht="16" x14ac:dyDescent="0.2">
      <c r="A4" s="14"/>
      <c r="B4" s="14"/>
      <c r="C4" s="14"/>
      <c r="D4" s="14"/>
      <c r="E4" s="14"/>
      <c r="F4" s="14"/>
      <c r="G4" s="14"/>
      <c r="H4" s="14"/>
      <c r="I4" s="14"/>
      <c r="J4" s="14"/>
      <c r="K4" s="14"/>
      <c r="L4" s="14"/>
      <c r="M4" s="15"/>
    </row>
    <row r="5" spans="1:13" ht="54" x14ac:dyDescent="0.2">
      <c r="A5" s="21" t="s">
        <v>273</v>
      </c>
      <c r="B5" s="62" t="s">
        <v>274</v>
      </c>
      <c r="C5" s="62" t="s">
        <v>275</v>
      </c>
      <c r="D5" s="62" t="s">
        <v>276</v>
      </c>
      <c r="E5" s="62" t="s">
        <v>277</v>
      </c>
      <c r="F5" s="62" t="s">
        <v>278</v>
      </c>
      <c r="G5" s="62" t="s">
        <v>279</v>
      </c>
      <c r="H5" s="62" t="s">
        <v>280</v>
      </c>
      <c r="I5" s="62" t="s">
        <v>281</v>
      </c>
      <c r="J5" s="62" t="s">
        <v>282</v>
      </c>
      <c r="K5" s="62" t="s">
        <v>283</v>
      </c>
      <c r="L5" s="62" t="s">
        <v>284</v>
      </c>
      <c r="M5" s="22" t="s">
        <v>286</v>
      </c>
    </row>
    <row r="6" spans="1:13" ht="17" x14ac:dyDescent="0.2">
      <c r="A6" s="70" t="s">
        <v>0</v>
      </c>
      <c r="B6" s="71">
        <v>19</v>
      </c>
      <c r="C6" s="71"/>
      <c r="D6" s="71">
        <v>1</v>
      </c>
      <c r="E6" s="71"/>
      <c r="F6" s="71"/>
      <c r="G6" s="71"/>
      <c r="H6" s="71"/>
      <c r="I6" s="71">
        <v>1</v>
      </c>
      <c r="J6" s="71"/>
      <c r="K6" s="72"/>
      <c r="L6" s="72"/>
      <c r="M6" s="73">
        <f>SUM(B6:L6)</f>
        <v>21</v>
      </c>
    </row>
    <row r="7" spans="1:13" ht="17" x14ac:dyDescent="0.2">
      <c r="A7" s="74" t="s">
        <v>12</v>
      </c>
      <c r="B7" s="75"/>
      <c r="C7" s="75"/>
      <c r="D7" s="75">
        <v>3</v>
      </c>
      <c r="E7" s="75">
        <v>9.25</v>
      </c>
      <c r="F7" s="75">
        <v>62.25</v>
      </c>
      <c r="G7" s="75">
        <v>91.75</v>
      </c>
      <c r="H7" s="75">
        <v>1</v>
      </c>
      <c r="I7" s="75">
        <v>15.25</v>
      </c>
      <c r="J7" s="75"/>
      <c r="K7" s="75"/>
      <c r="L7" s="75"/>
      <c r="M7" s="76">
        <f>SUM(B7:L7)</f>
        <v>182.5</v>
      </c>
    </row>
    <row r="8" spans="1:13" ht="17" x14ac:dyDescent="0.2">
      <c r="A8" s="74" t="s">
        <v>10</v>
      </c>
      <c r="B8" s="75"/>
      <c r="C8" s="75"/>
      <c r="D8" s="75"/>
      <c r="E8" s="75"/>
      <c r="F8" s="75"/>
      <c r="G8" s="75"/>
      <c r="H8" s="75">
        <v>85.5</v>
      </c>
      <c r="I8" s="75"/>
      <c r="J8" s="75"/>
      <c r="K8" s="75"/>
      <c r="L8" s="75"/>
      <c r="M8" s="76">
        <f>SUM(B8:L8)</f>
        <v>85.5</v>
      </c>
    </row>
    <row r="9" spans="1:13" ht="17" x14ac:dyDescent="0.2">
      <c r="A9" s="74" t="s">
        <v>14</v>
      </c>
      <c r="B9" s="75"/>
      <c r="C9" s="75"/>
      <c r="D9" s="75"/>
      <c r="E9" s="75"/>
      <c r="F9" s="75">
        <v>1</v>
      </c>
      <c r="G9" s="75"/>
      <c r="H9" s="75"/>
      <c r="I9" s="75">
        <v>0.25</v>
      </c>
      <c r="J9" s="75"/>
      <c r="K9" s="75">
        <v>15.25</v>
      </c>
      <c r="L9" s="75"/>
      <c r="M9" s="76">
        <f>SUM(B9:L9)</f>
        <v>16.5</v>
      </c>
    </row>
    <row r="10" spans="1:13" ht="18" thickBot="1" x14ac:dyDescent="0.25">
      <c r="A10" s="79" t="s">
        <v>9</v>
      </c>
      <c r="B10" s="86"/>
      <c r="C10" s="86"/>
      <c r="D10" s="86"/>
      <c r="E10" s="86"/>
      <c r="F10" s="86"/>
      <c r="G10" s="86"/>
      <c r="H10" s="86"/>
      <c r="I10" s="86"/>
      <c r="J10" s="86"/>
      <c r="K10" s="86"/>
      <c r="L10" s="86"/>
      <c r="M10" s="87">
        <f>SUM(B10:L10)</f>
        <v>0</v>
      </c>
    </row>
    <row r="11" spans="1:13" ht="19" thickTop="1" thickBot="1" x14ac:dyDescent="0.25">
      <c r="A11" s="77" t="s">
        <v>286</v>
      </c>
      <c r="B11" s="78">
        <f>SUM(B6:B10)</f>
        <v>19</v>
      </c>
      <c r="C11" s="78">
        <f>SUM(C6:C10)</f>
        <v>0</v>
      </c>
      <c r="D11" s="78">
        <f>SUM(D6:D10)</f>
        <v>4</v>
      </c>
      <c r="E11" s="78">
        <f t="shared" ref="E11:L11" si="0">SUM(E6:E10)</f>
        <v>9.25</v>
      </c>
      <c r="F11" s="78">
        <f t="shared" si="0"/>
        <v>63.25</v>
      </c>
      <c r="G11" s="78">
        <f t="shared" si="0"/>
        <v>91.75</v>
      </c>
      <c r="H11" s="78">
        <f t="shared" si="0"/>
        <v>86.5</v>
      </c>
      <c r="I11" s="78">
        <f t="shared" si="0"/>
        <v>16.5</v>
      </c>
      <c r="J11" s="78">
        <f t="shared" si="0"/>
        <v>0</v>
      </c>
      <c r="K11" s="78">
        <f t="shared" si="0"/>
        <v>15.25</v>
      </c>
      <c r="L11" s="78">
        <f t="shared" si="0"/>
        <v>0</v>
      </c>
      <c r="M11" s="78">
        <f>SUM(M6:M10)</f>
        <v>305.5</v>
      </c>
    </row>
  </sheetData>
  <mergeCells count="3">
    <mergeCell ref="A1:M1"/>
    <mergeCell ref="A2:M2"/>
    <mergeCell ref="A3:M3"/>
  </mergeCells>
  <hyperlinks>
    <hyperlink ref="A1:M1" location="Index!A1" display="Zurück zum Index" xr:uid="{72DE468A-F022-D841-B83F-F5B85693C931}"/>
  </hyperlinks>
  <pageMargins left="0.7" right="0.7" top="0.78740157499999996" bottom="0.78740157499999996"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D5191-8198-C34A-9777-05C38480A30F}">
  <dimension ref="A1:M19"/>
  <sheetViews>
    <sheetView showGridLines="0" workbookViewId="0">
      <selection activeCell="A3" sqref="A3:M3"/>
    </sheetView>
  </sheetViews>
  <sheetFormatPr baseColWidth="10" defaultRowHeight="15" x14ac:dyDescent="0.2"/>
  <cols>
    <col min="1" max="1" width="56.5" style="61" bestFit="1" customWidth="1"/>
    <col min="2" max="13" width="12.1640625" style="61" customWidth="1"/>
    <col min="14" max="16384" width="10.83203125" style="61"/>
  </cols>
  <sheetData>
    <row r="1" spans="1:13" s="15" customFormat="1" ht="15" customHeight="1" x14ac:dyDescent="0.2">
      <c r="A1" s="59" t="s">
        <v>30</v>
      </c>
      <c r="B1" s="112"/>
      <c r="C1" s="112"/>
      <c r="D1" s="112"/>
      <c r="E1" s="112"/>
      <c r="F1" s="112"/>
      <c r="G1" s="112"/>
      <c r="H1" s="112"/>
      <c r="I1" s="112"/>
      <c r="J1" s="112"/>
      <c r="K1" s="112"/>
      <c r="L1" s="112"/>
      <c r="M1" s="112"/>
    </row>
    <row r="2" spans="1:13" ht="16" customHeight="1" x14ac:dyDescent="0.25">
      <c r="A2" s="245" t="s">
        <v>450</v>
      </c>
      <c r="B2" s="246"/>
      <c r="C2" s="246"/>
      <c r="D2" s="246"/>
      <c r="E2" s="246"/>
      <c r="F2" s="246"/>
      <c r="G2" s="246"/>
      <c r="H2" s="246"/>
      <c r="I2" s="246"/>
      <c r="J2" s="246"/>
      <c r="K2" s="246"/>
      <c r="L2" s="246"/>
      <c r="M2" s="246"/>
    </row>
    <row r="3" spans="1:13" ht="15" customHeight="1" x14ac:dyDescent="0.2">
      <c r="A3" s="247" t="s">
        <v>293</v>
      </c>
      <c r="B3" s="246"/>
      <c r="C3" s="246"/>
      <c r="D3" s="246"/>
      <c r="E3" s="246"/>
      <c r="F3" s="246"/>
      <c r="G3" s="246"/>
      <c r="H3" s="246"/>
      <c r="I3" s="246"/>
      <c r="J3" s="246"/>
      <c r="K3" s="246"/>
      <c r="L3" s="246"/>
      <c r="M3" s="246"/>
    </row>
    <row r="4" spans="1:13" ht="16" x14ac:dyDescent="0.2">
      <c r="A4" s="14"/>
      <c r="B4" s="14"/>
      <c r="C4" s="14"/>
      <c r="D4" s="14"/>
      <c r="E4" s="14"/>
      <c r="F4" s="14"/>
      <c r="G4" s="14"/>
      <c r="H4" s="14"/>
      <c r="I4" s="14"/>
      <c r="J4" s="14"/>
      <c r="K4" s="14"/>
      <c r="L4" s="14"/>
      <c r="M4" s="15"/>
    </row>
    <row r="5" spans="1:13" ht="54" x14ac:dyDescent="0.2">
      <c r="A5" s="21" t="s">
        <v>273</v>
      </c>
      <c r="B5" s="62" t="s">
        <v>275</v>
      </c>
      <c r="C5" s="62" t="s">
        <v>276</v>
      </c>
      <c r="D5" s="62" t="s">
        <v>277</v>
      </c>
      <c r="E5" s="62" t="s">
        <v>278</v>
      </c>
      <c r="F5" s="62" t="s">
        <v>279</v>
      </c>
      <c r="G5" s="62" t="s">
        <v>280</v>
      </c>
      <c r="H5" s="62" t="s">
        <v>281</v>
      </c>
      <c r="I5" s="62" t="s">
        <v>282</v>
      </c>
      <c r="J5" s="62" t="s">
        <v>283</v>
      </c>
      <c r="K5" s="62" t="s">
        <v>284</v>
      </c>
      <c r="L5" s="22" t="s">
        <v>127</v>
      </c>
      <c r="M5" s="62" t="s">
        <v>286</v>
      </c>
    </row>
    <row r="6" spans="1:13" ht="17" x14ac:dyDescent="0.2">
      <c r="A6" s="79" t="s">
        <v>8</v>
      </c>
      <c r="B6" s="61">
        <v>377</v>
      </c>
      <c r="C6" s="61">
        <v>0</v>
      </c>
      <c r="D6" s="61">
        <v>95.75</v>
      </c>
      <c r="E6" s="61">
        <v>0</v>
      </c>
      <c r="F6" s="61">
        <v>0</v>
      </c>
      <c r="G6" s="61">
        <v>0</v>
      </c>
      <c r="H6" s="61">
        <v>0</v>
      </c>
      <c r="I6" s="61">
        <v>0</v>
      </c>
      <c r="J6" s="61">
        <v>0</v>
      </c>
      <c r="K6" s="61">
        <v>282.75</v>
      </c>
      <c r="L6" s="61">
        <v>28.75</v>
      </c>
      <c r="M6" s="73">
        <f t="shared" ref="M6:M18" si="0">SUM(B6:L6)</f>
        <v>784.25</v>
      </c>
    </row>
    <row r="7" spans="1:13" ht="17" x14ac:dyDescent="0.2">
      <c r="A7" s="74" t="s">
        <v>12</v>
      </c>
      <c r="B7" s="80"/>
      <c r="C7" s="80"/>
      <c r="D7" s="80"/>
      <c r="E7" s="80"/>
      <c r="F7" s="80"/>
      <c r="G7" s="80"/>
      <c r="H7" s="80"/>
      <c r="I7" s="80"/>
      <c r="J7" s="80"/>
      <c r="K7" s="80">
        <v>10.75</v>
      </c>
      <c r="L7" s="71"/>
      <c r="M7" s="73">
        <f t="shared" si="0"/>
        <v>10.75</v>
      </c>
    </row>
    <row r="8" spans="1:13" ht="17" x14ac:dyDescent="0.2">
      <c r="A8" s="74" t="s">
        <v>10</v>
      </c>
      <c r="B8" s="80"/>
      <c r="C8" s="80"/>
      <c r="D8" s="80"/>
      <c r="E8" s="80"/>
      <c r="F8" s="80"/>
      <c r="G8" s="80"/>
      <c r="H8" s="80"/>
      <c r="I8" s="80"/>
      <c r="J8" s="80"/>
      <c r="K8" s="80">
        <v>10.5</v>
      </c>
      <c r="L8" s="71"/>
      <c r="M8" s="73">
        <f t="shared" si="0"/>
        <v>10.5</v>
      </c>
    </row>
    <row r="9" spans="1:13" ht="17" x14ac:dyDescent="0.2">
      <c r="A9" s="74" t="s">
        <v>0</v>
      </c>
      <c r="B9" s="71"/>
      <c r="C9" s="71"/>
      <c r="D9" s="71"/>
      <c r="E9" s="71"/>
      <c r="F9" s="71"/>
      <c r="G9" s="71"/>
      <c r="H9" s="71"/>
      <c r="I9" s="71"/>
      <c r="J9" s="71"/>
      <c r="K9" s="71"/>
      <c r="L9" s="71"/>
      <c r="M9" s="73">
        <f t="shared" si="0"/>
        <v>0</v>
      </c>
    </row>
    <row r="10" spans="1:13" ht="17" x14ac:dyDescent="0.2">
      <c r="A10" s="74" t="s">
        <v>29</v>
      </c>
      <c r="B10" s="81"/>
      <c r="C10" s="81"/>
      <c r="D10" s="81"/>
      <c r="E10" s="81"/>
      <c r="F10" s="81"/>
      <c r="G10" s="81"/>
      <c r="H10" s="81"/>
      <c r="I10" s="81"/>
      <c r="J10" s="81"/>
      <c r="K10" s="81"/>
      <c r="L10" s="81"/>
      <c r="M10" s="73">
        <f t="shared" si="0"/>
        <v>0</v>
      </c>
    </row>
    <row r="11" spans="1:13" ht="17" x14ac:dyDescent="0.2">
      <c r="A11" s="74" t="s">
        <v>13</v>
      </c>
      <c r="B11" s="80">
        <v>45.25</v>
      </c>
      <c r="C11" s="80"/>
      <c r="D11" s="80">
        <v>4.75</v>
      </c>
      <c r="E11" s="80"/>
      <c r="F11" s="80"/>
      <c r="G11" s="80"/>
      <c r="H11" s="80"/>
      <c r="I11" s="80"/>
      <c r="J11" s="80"/>
      <c r="K11" s="80"/>
      <c r="L11" s="71"/>
      <c r="M11" s="73">
        <f t="shared" si="0"/>
        <v>50</v>
      </c>
    </row>
    <row r="12" spans="1:13" ht="17" x14ac:dyDescent="0.2">
      <c r="A12" s="74" t="s">
        <v>28</v>
      </c>
      <c r="B12" s="71"/>
      <c r="C12" s="71"/>
      <c r="D12" s="71"/>
      <c r="E12" s="71"/>
      <c r="F12" s="71"/>
      <c r="G12" s="71"/>
      <c r="H12" s="71"/>
      <c r="I12" s="71"/>
      <c r="J12" s="71"/>
      <c r="K12" s="71"/>
      <c r="L12" s="71"/>
      <c r="M12" s="73">
        <f t="shared" si="0"/>
        <v>0</v>
      </c>
    </row>
    <row r="13" spans="1:13" ht="17" x14ac:dyDescent="0.2">
      <c r="A13" s="74" t="s">
        <v>14</v>
      </c>
      <c r="B13" s="71"/>
      <c r="C13" s="71"/>
      <c r="D13" s="71"/>
      <c r="E13" s="71"/>
      <c r="F13" s="71"/>
      <c r="G13" s="71"/>
      <c r="H13" s="71"/>
      <c r="I13" s="71"/>
      <c r="J13" s="71"/>
      <c r="K13" s="71"/>
      <c r="L13" s="71"/>
      <c r="M13" s="73">
        <f t="shared" si="0"/>
        <v>0</v>
      </c>
    </row>
    <row r="14" spans="1:13" ht="17" x14ac:dyDescent="0.2">
      <c r="A14" s="74" t="s">
        <v>9</v>
      </c>
      <c r="B14" s="81"/>
      <c r="C14" s="81"/>
      <c r="D14" s="81"/>
      <c r="E14" s="81"/>
      <c r="F14" s="81"/>
      <c r="G14" s="81"/>
      <c r="H14" s="81"/>
      <c r="I14" s="81"/>
      <c r="J14" s="81"/>
      <c r="K14" s="81"/>
      <c r="L14" s="81"/>
      <c r="M14" s="73">
        <f t="shared" si="0"/>
        <v>0</v>
      </c>
    </row>
    <row r="15" spans="1:13" ht="17" x14ac:dyDescent="0.2">
      <c r="A15" s="74" t="s">
        <v>16</v>
      </c>
      <c r="B15" s="71"/>
      <c r="C15" s="71"/>
      <c r="D15" s="71"/>
      <c r="E15" s="71"/>
      <c r="F15" s="71"/>
      <c r="G15" s="71"/>
      <c r="H15" s="71"/>
      <c r="I15" s="71"/>
      <c r="J15" s="71"/>
      <c r="K15" s="71"/>
      <c r="L15" s="71"/>
      <c r="M15" s="73">
        <f t="shared" si="0"/>
        <v>0</v>
      </c>
    </row>
    <row r="16" spans="1:13" ht="17" x14ac:dyDescent="0.2">
      <c r="A16" s="74" t="s">
        <v>11</v>
      </c>
      <c r="B16" s="71"/>
      <c r="C16" s="71"/>
      <c r="D16" s="71"/>
      <c r="E16" s="71"/>
      <c r="F16" s="71"/>
      <c r="G16" s="71"/>
      <c r="H16" s="71"/>
      <c r="I16" s="71"/>
      <c r="J16" s="71"/>
      <c r="K16" s="71"/>
      <c r="L16" s="71"/>
      <c r="M16" s="73">
        <f t="shared" si="0"/>
        <v>0</v>
      </c>
    </row>
    <row r="17" spans="1:13" ht="17" x14ac:dyDescent="0.2">
      <c r="A17" s="74" t="s">
        <v>17</v>
      </c>
      <c r="B17" s="71"/>
      <c r="C17" s="71"/>
      <c r="D17" s="71"/>
      <c r="E17" s="71"/>
      <c r="F17" s="71"/>
      <c r="G17" s="71"/>
      <c r="H17" s="71"/>
      <c r="I17" s="71"/>
      <c r="J17" s="71"/>
      <c r="K17" s="71"/>
      <c r="L17" s="71"/>
      <c r="M17" s="73">
        <f t="shared" si="0"/>
        <v>0</v>
      </c>
    </row>
    <row r="18" spans="1:13" ht="18" thickBot="1" x14ac:dyDescent="0.25">
      <c r="A18" s="74" t="s">
        <v>15</v>
      </c>
      <c r="B18" s="71"/>
      <c r="C18" s="71"/>
      <c r="D18" s="71"/>
      <c r="E18" s="71"/>
      <c r="F18" s="71"/>
      <c r="G18" s="71"/>
      <c r="H18" s="71"/>
      <c r="I18" s="71"/>
      <c r="J18" s="71"/>
      <c r="K18" s="71"/>
      <c r="L18" s="71"/>
      <c r="M18" s="73">
        <f t="shared" si="0"/>
        <v>0</v>
      </c>
    </row>
    <row r="19" spans="1:13" ht="19" thickTop="1" thickBot="1" x14ac:dyDescent="0.25">
      <c r="A19" s="77" t="s">
        <v>286</v>
      </c>
      <c r="B19" s="82">
        <f t="shared" ref="B19:M19" si="1">SUM(B6:B18)</f>
        <v>422.25</v>
      </c>
      <c r="C19" s="82">
        <f t="shared" si="1"/>
        <v>0</v>
      </c>
      <c r="D19" s="82">
        <f t="shared" si="1"/>
        <v>100.5</v>
      </c>
      <c r="E19" s="82">
        <f t="shared" si="1"/>
        <v>0</v>
      </c>
      <c r="F19" s="82">
        <f t="shared" si="1"/>
        <v>0</v>
      </c>
      <c r="G19" s="82">
        <f t="shared" si="1"/>
        <v>0</v>
      </c>
      <c r="H19" s="82">
        <f t="shared" si="1"/>
        <v>0</v>
      </c>
      <c r="I19" s="82">
        <f t="shared" si="1"/>
        <v>0</v>
      </c>
      <c r="J19" s="82">
        <f t="shared" si="1"/>
        <v>0</v>
      </c>
      <c r="K19" s="82">
        <f t="shared" si="1"/>
        <v>304</v>
      </c>
      <c r="L19" s="82">
        <f t="shared" si="1"/>
        <v>28.75</v>
      </c>
      <c r="M19" s="82">
        <f t="shared" si="1"/>
        <v>855.5</v>
      </c>
    </row>
  </sheetData>
  <mergeCells count="2">
    <mergeCell ref="A2:M2"/>
    <mergeCell ref="A3:M3"/>
  </mergeCells>
  <hyperlinks>
    <hyperlink ref="A1:M1" location="Index!A1" display="Zurück zum Index" xr:uid="{330E4744-8D87-AF4C-B78A-5728CB6FC80A}"/>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144D-3C4A-E543-84D8-A8DF2F9D68B5}">
  <sheetPr>
    <pageSetUpPr fitToPage="1"/>
  </sheetPr>
  <dimension ref="A1:O16"/>
  <sheetViews>
    <sheetView showGridLines="0" zoomScaleNormal="100" workbookViewId="0">
      <selection activeCell="F32" sqref="F32"/>
    </sheetView>
  </sheetViews>
  <sheetFormatPr baseColWidth="10" defaultColWidth="11.5" defaultRowHeight="16" x14ac:dyDescent="0.2"/>
  <cols>
    <col min="1" max="1" width="41.6640625" style="15" customWidth="1" collapsed="1"/>
    <col min="2" max="4" width="16.6640625" style="15" customWidth="1"/>
    <col min="5" max="8" width="14.33203125" style="14" customWidth="1" collapsed="1"/>
    <col min="9" max="15" width="11.5" style="15"/>
    <col min="16" max="251" width="11.5" style="15" collapsed="1"/>
    <col min="252" max="252" width="57.1640625" style="15" customWidth="1" collapsed="1"/>
    <col min="253" max="264" width="14.33203125" style="15" customWidth="1" collapsed="1"/>
    <col min="265" max="507" width="11.5" style="15" collapsed="1"/>
    <col min="508" max="508" width="57.1640625" style="15" customWidth="1" collapsed="1"/>
    <col min="509" max="520" width="14.33203125" style="15" customWidth="1" collapsed="1"/>
    <col min="521" max="763" width="11.5" style="15" collapsed="1"/>
    <col min="764" max="764" width="57.1640625" style="15" customWidth="1" collapsed="1"/>
    <col min="765" max="776" width="14.33203125" style="15" customWidth="1" collapsed="1"/>
    <col min="777" max="1019" width="11.5" style="15" collapsed="1"/>
    <col min="1020" max="1020" width="57.1640625" style="15" customWidth="1" collapsed="1"/>
    <col min="1021" max="1032" width="14.33203125" style="15" customWidth="1" collapsed="1"/>
    <col min="1033" max="1275" width="11.5" style="15" collapsed="1"/>
    <col min="1276" max="1276" width="57.1640625" style="15" customWidth="1" collapsed="1"/>
    <col min="1277" max="1288" width="14.33203125" style="15" customWidth="1" collapsed="1"/>
    <col min="1289" max="1531" width="11.5" style="15" collapsed="1"/>
    <col min="1532" max="1532" width="57.1640625" style="15" customWidth="1" collapsed="1"/>
    <col min="1533" max="1544" width="14.33203125" style="15" customWidth="1" collapsed="1"/>
    <col min="1545" max="1787" width="11.5" style="15" collapsed="1"/>
    <col min="1788" max="1788" width="57.1640625" style="15" customWidth="1" collapsed="1"/>
    <col min="1789" max="1800" width="14.33203125" style="15" customWidth="1" collapsed="1"/>
    <col min="1801" max="2043" width="11.5" style="15" collapsed="1"/>
    <col min="2044" max="2044" width="57.1640625" style="15" customWidth="1" collapsed="1"/>
    <col min="2045" max="2056" width="14.33203125" style="15" customWidth="1" collapsed="1"/>
    <col min="2057" max="2299" width="11.5" style="15" collapsed="1"/>
    <col min="2300" max="2300" width="57.1640625" style="15" customWidth="1" collapsed="1"/>
    <col min="2301" max="2312" width="14.33203125" style="15" customWidth="1" collapsed="1"/>
    <col min="2313" max="2555" width="11.5" style="15" collapsed="1"/>
    <col min="2556" max="2556" width="57.1640625" style="15" customWidth="1" collapsed="1"/>
    <col min="2557" max="2568" width="14.33203125" style="15" customWidth="1" collapsed="1"/>
    <col min="2569" max="2811" width="11.5" style="15" collapsed="1"/>
    <col min="2812" max="2812" width="57.1640625" style="15" customWidth="1" collapsed="1"/>
    <col min="2813" max="2824" width="14.33203125" style="15" customWidth="1" collapsed="1"/>
    <col min="2825" max="3067" width="11.5" style="15" collapsed="1"/>
    <col min="3068" max="3068" width="57.1640625" style="15" customWidth="1" collapsed="1"/>
    <col min="3069" max="3080" width="14.33203125" style="15" customWidth="1" collapsed="1"/>
    <col min="3081" max="3323" width="11.5" style="15" collapsed="1"/>
    <col min="3324" max="3324" width="57.1640625" style="15" customWidth="1" collapsed="1"/>
    <col min="3325" max="3336" width="14.33203125" style="15" customWidth="1" collapsed="1"/>
    <col min="3337" max="3579" width="11.5" style="15" collapsed="1"/>
    <col min="3580" max="3580" width="57.1640625" style="15" customWidth="1" collapsed="1"/>
    <col min="3581" max="3592" width="14.33203125" style="15" customWidth="1" collapsed="1"/>
    <col min="3593" max="3835" width="11.5" style="15" collapsed="1"/>
    <col min="3836" max="3836" width="57.1640625" style="15" customWidth="1" collapsed="1"/>
    <col min="3837" max="3848" width="14.33203125" style="15" customWidth="1" collapsed="1"/>
    <col min="3849" max="4091" width="11.5" style="15" collapsed="1"/>
    <col min="4092" max="4092" width="57.1640625" style="15" customWidth="1" collapsed="1"/>
    <col min="4093" max="4104" width="14.33203125" style="15" customWidth="1" collapsed="1"/>
    <col min="4105" max="4347" width="11.5" style="15" collapsed="1"/>
    <col min="4348" max="4348" width="57.1640625" style="15" customWidth="1" collapsed="1"/>
    <col min="4349" max="4360" width="14.33203125" style="15" customWidth="1" collapsed="1"/>
    <col min="4361" max="4603" width="11.5" style="15" collapsed="1"/>
    <col min="4604" max="4604" width="57.1640625" style="15" customWidth="1" collapsed="1"/>
    <col min="4605" max="4616" width="14.33203125" style="15" customWidth="1" collapsed="1"/>
    <col min="4617" max="4859" width="11.5" style="15" collapsed="1"/>
    <col min="4860" max="4860" width="57.1640625" style="15" customWidth="1" collapsed="1"/>
    <col min="4861" max="4872" width="14.33203125" style="15" customWidth="1" collapsed="1"/>
    <col min="4873" max="5115" width="11.5" style="15" collapsed="1"/>
    <col min="5116" max="5116" width="57.1640625" style="15" customWidth="1" collapsed="1"/>
    <col min="5117" max="5128" width="14.33203125" style="15" customWidth="1" collapsed="1"/>
    <col min="5129" max="5371" width="11.5" style="15" collapsed="1"/>
    <col min="5372" max="5372" width="57.1640625" style="15" customWidth="1" collapsed="1"/>
    <col min="5373" max="5384" width="14.33203125" style="15" customWidth="1" collapsed="1"/>
    <col min="5385" max="5627" width="11.5" style="15" collapsed="1"/>
    <col min="5628" max="5628" width="57.1640625" style="15" customWidth="1" collapsed="1"/>
    <col min="5629" max="5640" width="14.33203125" style="15" customWidth="1" collapsed="1"/>
    <col min="5641" max="5883" width="11.5" style="15" collapsed="1"/>
    <col min="5884" max="5884" width="57.1640625" style="15" customWidth="1" collapsed="1"/>
    <col min="5885" max="5896" width="14.33203125" style="15" customWidth="1" collapsed="1"/>
    <col min="5897" max="6139" width="11.5" style="15" collapsed="1"/>
    <col min="6140" max="6140" width="57.1640625" style="15" customWidth="1" collapsed="1"/>
    <col min="6141" max="6152" width="14.33203125" style="15" customWidth="1" collapsed="1"/>
    <col min="6153" max="6395" width="11.5" style="15" collapsed="1"/>
    <col min="6396" max="6396" width="57.1640625" style="15" customWidth="1" collapsed="1"/>
    <col min="6397" max="6408" width="14.33203125" style="15" customWidth="1" collapsed="1"/>
    <col min="6409" max="6651" width="11.5" style="15" collapsed="1"/>
    <col min="6652" max="6652" width="57.1640625" style="15" customWidth="1" collapsed="1"/>
    <col min="6653" max="6664" width="14.33203125" style="15" customWidth="1" collapsed="1"/>
    <col min="6665" max="6907" width="11.5" style="15" collapsed="1"/>
    <col min="6908" max="6908" width="57.1640625" style="15" customWidth="1" collapsed="1"/>
    <col min="6909" max="6920" width="14.33203125" style="15" customWidth="1" collapsed="1"/>
    <col min="6921" max="7163" width="11.5" style="15" collapsed="1"/>
    <col min="7164" max="7164" width="57.1640625" style="15" customWidth="1" collapsed="1"/>
    <col min="7165" max="7176" width="14.33203125" style="15" customWidth="1" collapsed="1"/>
    <col min="7177" max="7419" width="11.5" style="15" collapsed="1"/>
    <col min="7420" max="7420" width="57.1640625" style="15" customWidth="1" collapsed="1"/>
    <col min="7421" max="7432" width="14.33203125" style="15" customWidth="1" collapsed="1"/>
    <col min="7433" max="7675" width="11.5" style="15" collapsed="1"/>
    <col min="7676" max="7676" width="57.1640625" style="15" customWidth="1" collapsed="1"/>
    <col min="7677" max="7688" width="14.33203125" style="15" customWidth="1" collapsed="1"/>
    <col min="7689" max="7931" width="11.5" style="15" collapsed="1"/>
    <col min="7932" max="7932" width="57.1640625" style="15" customWidth="1" collapsed="1"/>
    <col min="7933" max="7944" width="14.33203125" style="15" customWidth="1" collapsed="1"/>
    <col min="7945" max="8187" width="11.5" style="15" collapsed="1"/>
    <col min="8188" max="8188" width="57.1640625" style="15" customWidth="1" collapsed="1"/>
    <col min="8189" max="8200" width="14.33203125" style="15" customWidth="1" collapsed="1"/>
    <col min="8201" max="8443" width="11.5" style="15" collapsed="1"/>
    <col min="8444" max="8444" width="57.1640625" style="15" customWidth="1" collapsed="1"/>
    <col min="8445" max="8456" width="14.33203125" style="15" customWidth="1" collapsed="1"/>
    <col min="8457" max="8699" width="11.5" style="15" collapsed="1"/>
    <col min="8700" max="8700" width="57.1640625" style="15" customWidth="1" collapsed="1"/>
    <col min="8701" max="8712" width="14.33203125" style="15" customWidth="1" collapsed="1"/>
    <col min="8713" max="8955" width="11.5" style="15" collapsed="1"/>
    <col min="8956" max="8956" width="57.1640625" style="15" customWidth="1" collapsed="1"/>
    <col min="8957" max="8968" width="14.33203125" style="15" customWidth="1" collapsed="1"/>
    <col min="8969" max="9211" width="11.5" style="15" collapsed="1"/>
    <col min="9212" max="9212" width="57.1640625" style="15" customWidth="1" collapsed="1"/>
    <col min="9213" max="9224" width="14.33203125" style="15" customWidth="1" collapsed="1"/>
    <col min="9225" max="9467" width="11.5" style="15" collapsed="1"/>
    <col min="9468" max="9468" width="57.1640625" style="15" customWidth="1" collapsed="1"/>
    <col min="9469" max="9480" width="14.33203125" style="15" customWidth="1" collapsed="1"/>
    <col min="9481" max="9723" width="11.5" style="15" collapsed="1"/>
    <col min="9724" max="9724" width="57.1640625" style="15" customWidth="1" collapsed="1"/>
    <col min="9725" max="9736" width="14.33203125" style="15" customWidth="1" collapsed="1"/>
    <col min="9737" max="9979" width="11.5" style="15" collapsed="1"/>
    <col min="9980" max="9980" width="57.1640625" style="15" customWidth="1" collapsed="1"/>
    <col min="9981" max="9992" width="14.33203125" style="15" customWidth="1" collapsed="1"/>
    <col min="9993" max="10235" width="11.5" style="15" collapsed="1"/>
    <col min="10236" max="10236" width="57.1640625" style="15" customWidth="1" collapsed="1"/>
    <col min="10237" max="10248" width="14.33203125" style="15" customWidth="1" collapsed="1"/>
    <col min="10249" max="10491" width="11.5" style="15" collapsed="1"/>
    <col min="10492" max="10492" width="57.1640625" style="15" customWidth="1" collapsed="1"/>
    <col min="10493" max="10504" width="14.33203125" style="15" customWidth="1" collapsed="1"/>
    <col min="10505" max="10747" width="11.5" style="15" collapsed="1"/>
    <col min="10748" max="10748" width="57.1640625" style="15" customWidth="1" collapsed="1"/>
    <col min="10749" max="10760" width="14.33203125" style="15" customWidth="1" collapsed="1"/>
    <col min="10761" max="11003" width="11.5" style="15" collapsed="1"/>
    <col min="11004" max="11004" width="57.1640625" style="15" customWidth="1" collapsed="1"/>
    <col min="11005" max="11016" width="14.33203125" style="15" customWidth="1" collapsed="1"/>
    <col min="11017" max="11259" width="11.5" style="15" collapsed="1"/>
    <col min="11260" max="11260" width="57.1640625" style="15" customWidth="1" collapsed="1"/>
    <col min="11261" max="11272" width="14.33203125" style="15" customWidth="1" collapsed="1"/>
    <col min="11273" max="11515" width="11.5" style="15" collapsed="1"/>
    <col min="11516" max="11516" width="57.1640625" style="15" customWidth="1" collapsed="1"/>
    <col min="11517" max="11528" width="14.33203125" style="15" customWidth="1" collapsed="1"/>
    <col min="11529" max="11771" width="11.5" style="15" collapsed="1"/>
    <col min="11772" max="11772" width="57.1640625" style="15" customWidth="1" collapsed="1"/>
    <col min="11773" max="11784" width="14.33203125" style="15" customWidth="1" collapsed="1"/>
    <col min="11785" max="12027" width="11.5" style="15" collapsed="1"/>
    <col min="12028" max="12028" width="57.1640625" style="15" customWidth="1" collapsed="1"/>
    <col min="12029" max="12040" width="14.33203125" style="15" customWidth="1" collapsed="1"/>
    <col min="12041" max="12283" width="11.5" style="15" collapsed="1"/>
    <col min="12284" max="12284" width="57.1640625" style="15" customWidth="1" collapsed="1"/>
    <col min="12285" max="12296" width="14.33203125" style="15" customWidth="1" collapsed="1"/>
    <col min="12297" max="12539" width="11.5" style="15" collapsed="1"/>
    <col min="12540" max="12540" width="57.1640625" style="15" customWidth="1" collapsed="1"/>
    <col min="12541" max="12552" width="14.33203125" style="15" customWidth="1" collapsed="1"/>
    <col min="12553" max="12795" width="11.5" style="15" collapsed="1"/>
    <col min="12796" max="12796" width="57.1640625" style="15" customWidth="1" collapsed="1"/>
    <col min="12797" max="12808" width="14.33203125" style="15" customWidth="1" collapsed="1"/>
    <col min="12809" max="13051" width="11.5" style="15" collapsed="1"/>
    <col min="13052" max="13052" width="57.1640625" style="15" customWidth="1" collapsed="1"/>
    <col min="13053" max="13064" width="14.33203125" style="15" customWidth="1" collapsed="1"/>
    <col min="13065" max="13307" width="11.5" style="15" collapsed="1"/>
    <col min="13308" max="13308" width="57.1640625" style="15" customWidth="1" collapsed="1"/>
    <col min="13309" max="13320" width="14.33203125" style="15" customWidth="1" collapsed="1"/>
    <col min="13321" max="13563" width="11.5" style="15" collapsed="1"/>
    <col min="13564" max="13564" width="57.1640625" style="15" customWidth="1" collapsed="1"/>
    <col min="13565" max="13576" width="14.33203125" style="15" customWidth="1" collapsed="1"/>
    <col min="13577" max="13819" width="11.5" style="15" collapsed="1"/>
    <col min="13820" max="13820" width="57.1640625" style="15" customWidth="1" collapsed="1"/>
    <col min="13821" max="13832" width="14.33203125" style="15" customWidth="1" collapsed="1"/>
    <col min="13833" max="14075" width="11.5" style="15" collapsed="1"/>
    <col min="14076" max="14076" width="57.1640625" style="15" customWidth="1" collapsed="1"/>
    <col min="14077" max="14088" width="14.33203125" style="15" customWidth="1" collapsed="1"/>
    <col min="14089" max="14331" width="11.5" style="15" collapsed="1"/>
    <col min="14332" max="14332" width="57.1640625" style="15" customWidth="1" collapsed="1"/>
    <col min="14333" max="14344" width="14.33203125" style="15" customWidth="1" collapsed="1"/>
    <col min="14345" max="14587" width="11.5" style="15" collapsed="1"/>
    <col min="14588" max="14588" width="57.1640625" style="15" customWidth="1" collapsed="1"/>
    <col min="14589" max="14600" width="14.33203125" style="15" customWidth="1" collapsed="1"/>
    <col min="14601" max="14843" width="11.5" style="15" collapsed="1"/>
    <col min="14844" max="14844" width="57.1640625" style="15" customWidth="1" collapsed="1"/>
    <col min="14845" max="14856" width="14.33203125" style="15" customWidth="1" collapsed="1"/>
    <col min="14857" max="15099" width="11.5" style="15" collapsed="1"/>
    <col min="15100" max="15100" width="57.1640625" style="15" customWidth="1" collapsed="1"/>
    <col min="15101" max="15112" width="14.33203125" style="15" customWidth="1" collapsed="1"/>
    <col min="15113" max="15355" width="11.5" style="15" collapsed="1"/>
    <col min="15356" max="15356" width="57.1640625" style="15" customWidth="1" collapsed="1"/>
    <col min="15357" max="15368" width="14.33203125" style="15" customWidth="1" collapsed="1"/>
    <col min="15369" max="15611" width="11.5" style="15" collapsed="1"/>
    <col min="15612" max="15612" width="57.1640625" style="15" customWidth="1" collapsed="1"/>
    <col min="15613" max="15624" width="14.33203125" style="15" customWidth="1" collapsed="1"/>
    <col min="15625" max="15867" width="11.5" style="15" collapsed="1"/>
    <col min="15868" max="15868" width="57.1640625" style="15" customWidth="1" collapsed="1"/>
    <col min="15869" max="15880" width="14.33203125" style="15" customWidth="1" collapsed="1"/>
    <col min="15881" max="16123" width="11.5" style="15" collapsed="1"/>
    <col min="16124" max="16124" width="57.1640625" style="15" customWidth="1" collapsed="1"/>
    <col min="16125" max="16136" width="14.33203125" style="15" customWidth="1" collapsed="1"/>
    <col min="16137" max="16384" width="11.5" style="15" collapsed="1"/>
  </cols>
  <sheetData>
    <row r="1" spans="1:4" ht="15" customHeight="1" x14ac:dyDescent="0.2">
      <c r="A1" s="243" t="s">
        <v>30</v>
      </c>
      <c r="B1" s="243"/>
      <c r="C1" s="243"/>
      <c r="D1" s="243"/>
    </row>
    <row r="2" spans="1:4" ht="16" customHeight="1" x14ac:dyDescent="0.25">
      <c r="A2" s="254" t="s">
        <v>450</v>
      </c>
      <c r="B2" s="254"/>
      <c r="C2" s="254"/>
      <c r="D2" s="254"/>
    </row>
    <row r="3" spans="1:4" ht="15" customHeight="1" x14ac:dyDescent="0.25">
      <c r="A3" s="253" t="s">
        <v>297</v>
      </c>
      <c r="B3" s="246"/>
      <c r="C3" s="246"/>
      <c r="D3" s="88"/>
    </row>
    <row r="4" spans="1:4" x14ac:dyDescent="0.2">
      <c r="B4" s="14"/>
      <c r="C4" s="14"/>
      <c r="D4" s="14"/>
    </row>
    <row r="5" spans="1:4" ht="17" x14ac:dyDescent="0.2">
      <c r="A5" s="20"/>
      <c r="B5" s="147">
        <v>2025</v>
      </c>
      <c r="C5" s="147">
        <v>2024</v>
      </c>
      <c r="D5" s="147">
        <v>2023</v>
      </c>
    </row>
    <row r="6" spans="1:4" ht="17" x14ac:dyDescent="0.2">
      <c r="A6" s="35" t="s">
        <v>4</v>
      </c>
      <c r="B6" s="148">
        <v>66995.5</v>
      </c>
      <c r="C6" s="148">
        <v>63993.5</v>
      </c>
      <c r="D6" s="148">
        <v>64141</v>
      </c>
    </row>
    <row r="7" spans="1:4" ht="17" x14ac:dyDescent="0.2">
      <c r="A7" s="36" t="s">
        <v>7</v>
      </c>
      <c r="B7" s="145">
        <v>1268.5</v>
      </c>
      <c r="C7" s="145">
        <v>1173.5</v>
      </c>
      <c r="D7" s="145">
        <v>1124</v>
      </c>
    </row>
    <row r="8" spans="1:4" ht="17" x14ac:dyDescent="0.2">
      <c r="A8" s="36" t="s">
        <v>5</v>
      </c>
      <c r="B8" s="145">
        <v>27004</v>
      </c>
      <c r="C8" s="145">
        <v>25576</v>
      </c>
      <c r="D8" s="145">
        <v>25068</v>
      </c>
    </row>
    <row r="9" spans="1:4" ht="17" x14ac:dyDescent="0.2">
      <c r="A9" s="36" t="s">
        <v>6</v>
      </c>
      <c r="B9" s="145">
        <v>10661.5</v>
      </c>
      <c r="C9" s="145">
        <v>9974</v>
      </c>
      <c r="D9" s="145">
        <v>10037</v>
      </c>
    </row>
    <row r="10" spans="1:4" ht="17" x14ac:dyDescent="0.2">
      <c r="A10" s="36" t="s">
        <v>444</v>
      </c>
      <c r="B10" s="145">
        <v>2148</v>
      </c>
      <c r="C10" s="145">
        <v>1962</v>
      </c>
      <c r="D10" s="145">
        <v>1983</v>
      </c>
    </row>
    <row r="11" spans="1:4" ht="18" thickBot="1" x14ac:dyDescent="0.25">
      <c r="A11" s="89" t="s">
        <v>443</v>
      </c>
      <c r="B11" s="149">
        <v>108077.5</v>
      </c>
      <c r="C11" s="149">
        <f>SUM(C6:C10)</f>
        <v>102679</v>
      </c>
      <c r="D11" s="150">
        <v>102353</v>
      </c>
    </row>
    <row r="12" spans="1:4" ht="18" thickBot="1" x14ac:dyDescent="0.25">
      <c r="A12" s="90" t="s">
        <v>442</v>
      </c>
      <c r="B12" s="151">
        <v>1146</v>
      </c>
      <c r="C12" s="151">
        <v>1052</v>
      </c>
      <c r="D12" s="152">
        <v>1100</v>
      </c>
    </row>
    <row r="13" spans="1:4" ht="19" thickTop="1" thickBot="1" x14ac:dyDescent="0.25">
      <c r="A13" s="38" t="s">
        <v>441</v>
      </c>
      <c r="B13" s="153">
        <v>109223.5</v>
      </c>
      <c r="C13" s="153">
        <f>+C11+C12</f>
        <v>103731</v>
      </c>
      <c r="D13" s="154">
        <v>103453</v>
      </c>
    </row>
    <row r="14" spans="1:4" x14ac:dyDescent="0.2">
      <c r="B14" s="14"/>
      <c r="C14" s="14"/>
      <c r="D14" s="14"/>
    </row>
    <row r="15" spans="1:4" x14ac:dyDescent="0.2">
      <c r="B15" s="14"/>
      <c r="C15" s="14"/>
      <c r="D15" s="14"/>
    </row>
    <row r="16" spans="1:4" x14ac:dyDescent="0.2">
      <c r="B16" s="14"/>
      <c r="C16" s="14"/>
      <c r="D16" s="14"/>
    </row>
  </sheetData>
  <mergeCells count="3">
    <mergeCell ref="A1:D1"/>
    <mergeCell ref="A3:C3"/>
    <mergeCell ref="A2:D2"/>
  </mergeCells>
  <hyperlinks>
    <hyperlink ref="A1:D1" location="Index!A1" display="Zurück zum Index" xr:uid="{2D705561-B342-C743-AAF2-8A5E80B2B4AC}"/>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B5A0-E43A-8244-8CEF-1A056A9F975F}">
  <sheetPr>
    <pageSetUpPr fitToPage="1"/>
  </sheetPr>
  <dimension ref="A1:O13"/>
  <sheetViews>
    <sheetView showGridLines="0" zoomScaleNormal="100" workbookViewId="0">
      <selection activeCell="A3" sqref="A3:D3"/>
    </sheetView>
  </sheetViews>
  <sheetFormatPr baseColWidth="10" defaultColWidth="11.5" defaultRowHeight="16" x14ac:dyDescent="0.2"/>
  <cols>
    <col min="1" max="1" width="41.6640625" style="15" customWidth="1" collapsed="1"/>
    <col min="2" max="4" width="16.6640625" style="15" customWidth="1"/>
    <col min="5" max="12" width="14.33203125" style="14" customWidth="1" collapsed="1"/>
    <col min="13" max="15" width="11.5" style="15"/>
    <col min="16"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43" t="s">
        <v>30</v>
      </c>
      <c r="B1" s="243"/>
      <c r="C1" s="243"/>
      <c r="D1" s="243"/>
    </row>
    <row r="2" spans="1:4" s="16" customFormat="1" ht="16" customHeight="1" x14ac:dyDescent="0.25">
      <c r="A2" s="245" t="s">
        <v>450</v>
      </c>
      <c r="B2" s="245"/>
      <c r="C2" s="245"/>
      <c r="D2" s="245"/>
    </row>
    <row r="3" spans="1:4" s="16" customFormat="1" ht="15" customHeight="1" x14ac:dyDescent="0.25">
      <c r="A3" s="247" t="s">
        <v>298</v>
      </c>
      <c r="B3" s="247"/>
      <c r="C3" s="247"/>
      <c r="D3" s="247"/>
    </row>
    <row r="5" spans="1:4" ht="18" x14ac:dyDescent="0.2">
      <c r="A5" s="20" t="s">
        <v>23</v>
      </c>
      <c r="B5" s="147">
        <v>2025</v>
      </c>
      <c r="C5" s="147">
        <v>2024</v>
      </c>
      <c r="D5" s="147">
        <v>2023</v>
      </c>
    </row>
    <row r="6" spans="1:4" ht="17" x14ac:dyDescent="0.2">
      <c r="A6" s="35" t="s">
        <v>4</v>
      </c>
      <c r="B6" s="148">
        <v>58830</v>
      </c>
      <c r="C6" s="148">
        <v>56306</v>
      </c>
      <c r="D6" s="148">
        <v>56624</v>
      </c>
    </row>
    <row r="7" spans="1:4" ht="17" x14ac:dyDescent="0.2">
      <c r="A7" s="36" t="s">
        <v>7</v>
      </c>
      <c r="B7" s="145">
        <v>1049</v>
      </c>
      <c r="C7" s="145">
        <v>960</v>
      </c>
      <c r="D7" s="145">
        <v>921</v>
      </c>
    </row>
    <row r="8" spans="1:4" ht="17" x14ac:dyDescent="0.2">
      <c r="A8" s="36" t="s">
        <v>5</v>
      </c>
      <c r="B8" s="145">
        <v>12410</v>
      </c>
      <c r="C8" s="145">
        <v>11525</v>
      </c>
      <c r="D8" s="145">
        <v>11204</v>
      </c>
    </row>
    <row r="9" spans="1:4" ht="17" x14ac:dyDescent="0.2">
      <c r="A9" s="36" t="s">
        <v>6</v>
      </c>
      <c r="B9" s="145">
        <v>7919</v>
      </c>
      <c r="C9" s="145">
        <v>7337</v>
      </c>
      <c r="D9" s="145">
        <v>7566</v>
      </c>
    </row>
    <row r="10" spans="1:4" ht="17" x14ac:dyDescent="0.2">
      <c r="A10" s="36" t="s">
        <v>444</v>
      </c>
      <c r="B10" s="145">
        <v>1814</v>
      </c>
      <c r="C10" s="145">
        <v>1683</v>
      </c>
      <c r="D10" s="145">
        <v>1674</v>
      </c>
    </row>
    <row r="11" spans="1:4" ht="18" thickBot="1" x14ac:dyDescent="0.25">
      <c r="A11" s="89" t="s">
        <v>443</v>
      </c>
      <c r="B11" s="149">
        <v>82022</v>
      </c>
      <c r="C11" s="149">
        <v>77811</v>
      </c>
      <c r="D11" s="149">
        <v>77989</v>
      </c>
    </row>
    <row r="12" spans="1:4" ht="18" thickBot="1" x14ac:dyDescent="0.25">
      <c r="A12" s="90" t="s">
        <v>442</v>
      </c>
      <c r="B12" s="151">
        <v>1060</v>
      </c>
      <c r="C12" s="151">
        <v>935</v>
      </c>
      <c r="D12" s="151">
        <v>1005</v>
      </c>
    </row>
    <row r="13" spans="1:4" ht="19" thickTop="1" thickBot="1" x14ac:dyDescent="0.25">
      <c r="A13" s="91" t="s">
        <v>441</v>
      </c>
      <c r="B13" s="155">
        <v>83082</v>
      </c>
      <c r="C13" s="155">
        <v>78746</v>
      </c>
      <c r="D13" s="155">
        <v>78994</v>
      </c>
    </row>
  </sheetData>
  <mergeCells count="3">
    <mergeCell ref="A1:D1"/>
    <mergeCell ref="A2:D2"/>
    <mergeCell ref="A3:D3"/>
  </mergeCells>
  <hyperlinks>
    <hyperlink ref="A3" location="'ukhd-patienten-ukhd'!A1" tooltip="Gehe zu ukhd-patienten-ukhd" display="Patienten nach Bundesländern – UKHD" xr:uid="{5393A08F-6899-6547-AA8A-E4B99A2012C6}"/>
    <hyperlink ref="A1:D1" location="Index!A1" display="Zurück zum Index" xr:uid="{4D72CD37-1BB7-EF4A-971D-129680FAFCD7}"/>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5BF8-41CE-E940-AC3F-9F9E1C1D5993}">
  <sheetPr>
    <pageSetUpPr fitToPage="1"/>
  </sheetPr>
  <dimension ref="A1:P13"/>
  <sheetViews>
    <sheetView showGridLines="0" zoomScaleNormal="100" workbookViewId="0">
      <selection activeCell="A3" sqref="A3:D3"/>
    </sheetView>
  </sheetViews>
  <sheetFormatPr baseColWidth="10" defaultColWidth="11.5" defaultRowHeight="16" x14ac:dyDescent="0.2"/>
  <cols>
    <col min="1" max="1" width="41.6640625" style="15" customWidth="1" collapsed="1"/>
    <col min="2" max="4" width="16.6640625" style="15" customWidth="1"/>
    <col min="5" max="12" width="14.33203125" style="14" customWidth="1" collapsed="1"/>
    <col min="13" max="16" width="11.5" style="15"/>
    <col min="17"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43" t="s">
        <v>30</v>
      </c>
      <c r="B1" s="243"/>
      <c r="C1" s="243"/>
      <c r="D1" s="243"/>
    </row>
    <row r="2" spans="1:4" s="16" customFormat="1" ht="16" customHeight="1" x14ac:dyDescent="0.25">
      <c r="A2" s="245" t="s">
        <v>450</v>
      </c>
      <c r="B2" s="245"/>
      <c r="C2" s="245"/>
      <c r="D2" s="245"/>
    </row>
    <row r="3" spans="1:4" s="16" customFormat="1" ht="15" customHeight="1" x14ac:dyDescent="0.25">
      <c r="A3" s="247" t="s">
        <v>299</v>
      </c>
      <c r="B3" s="247"/>
      <c r="C3" s="247"/>
      <c r="D3" s="247"/>
    </row>
    <row r="5" spans="1:4" ht="18" x14ac:dyDescent="0.2">
      <c r="A5" s="20" t="s">
        <v>26</v>
      </c>
      <c r="B5" s="147">
        <v>2025</v>
      </c>
      <c r="C5" s="147">
        <v>2024</v>
      </c>
      <c r="D5" s="147">
        <v>2023</v>
      </c>
    </row>
    <row r="6" spans="1:4" ht="17" x14ac:dyDescent="0.2">
      <c r="A6" s="35" t="s">
        <v>4</v>
      </c>
      <c r="B6" s="148">
        <v>6568</v>
      </c>
      <c r="C6" s="148">
        <v>6418</v>
      </c>
      <c r="D6" s="148">
        <v>6422</v>
      </c>
    </row>
    <row r="7" spans="1:4" ht="17" x14ac:dyDescent="0.2">
      <c r="A7" s="36" t="s">
        <v>7</v>
      </c>
      <c r="B7" s="145">
        <v>188</v>
      </c>
      <c r="C7" s="145">
        <v>192</v>
      </c>
      <c r="D7" s="145">
        <v>184</v>
      </c>
    </row>
    <row r="8" spans="1:4" ht="17" x14ac:dyDescent="0.2">
      <c r="A8" s="36" t="s">
        <v>5</v>
      </c>
      <c r="B8" s="145">
        <v>2269</v>
      </c>
      <c r="C8" s="145">
        <v>2374</v>
      </c>
      <c r="D8" s="145">
        <v>2218</v>
      </c>
    </row>
    <row r="9" spans="1:4" ht="17" x14ac:dyDescent="0.2">
      <c r="A9" s="36" t="s">
        <v>6</v>
      </c>
      <c r="B9" s="145">
        <v>2547</v>
      </c>
      <c r="C9" s="145">
        <v>2441</v>
      </c>
      <c r="D9" s="145">
        <v>2311</v>
      </c>
    </row>
    <row r="10" spans="1:4" ht="17" x14ac:dyDescent="0.2">
      <c r="A10" s="36" t="s">
        <v>444</v>
      </c>
      <c r="B10" s="145">
        <v>256</v>
      </c>
      <c r="C10" s="145">
        <v>209</v>
      </c>
      <c r="D10" s="145">
        <v>238</v>
      </c>
    </row>
    <row r="11" spans="1:4" ht="18" thickBot="1" x14ac:dyDescent="0.25">
      <c r="A11" s="89" t="s">
        <v>443</v>
      </c>
      <c r="B11" s="149">
        <v>11828</v>
      </c>
      <c r="C11" s="149">
        <v>11634</v>
      </c>
      <c r="D11" s="149">
        <v>10991</v>
      </c>
    </row>
    <row r="12" spans="1:4" ht="18" thickBot="1" x14ac:dyDescent="0.25">
      <c r="A12" s="92" t="s">
        <v>442</v>
      </c>
      <c r="B12" s="152">
        <v>69</v>
      </c>
      <c r="C12" s="152">
        <v>98</v>
      </c>
      <c r="D12" s="152">
        <v>80</v>
      </c>
    </row>
    <row r="13" spans="1:4" ht="19" thickTop="1" thickBot="1" x14ac:dyDescent="0.25">
      <c r="A13" s="91" t="s">
        <v>441</v>
      </c>
      <c r="B13" s="155">
        <v>11897</v>
      </c>
      <c r="C13" s="155">
        <v>11732</v>
      </c>
      <c r="D13" s="155">
        <v>11072</v>
      </c>
    </row>
  </sheetData>
  <mergeCells count="3">
    <mergeCell ref="A1:D1"/>
    <mergeCell ref="A2:D2"/>
    <mergeCell ref="A3:D3"/>
  </mergeCells>
  <hyperlinks>
    <hyperlink ref="A3" location="'ukhd-patienten-thoraxklinik'!A1" tooltip="Gehe zu ukhd-patienten-thoraxklinik" display="Patienten nach Bundesländern – Thoraxklinik" xr:uid="{F2516BE3-70B2-A740-9423-3F31B190A10F}"/>
    <hyperlink ref="A1:D1" location="Index!A1" display="Zurück zum Index" xr:uid="{2782D871-6E69-3444-AE4D-FA5535475F20}"/>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8A735-EBA0-994B-AB81-F64872062E3A}">
  <sheetPr>
    <pageSetUpPr fitToPage="1"/>
  </sheetPr>
  <dimension ref="A1:P13"/>
  <sheetViews>
    <sheetView showGridLines="0" zoomScaleNormal="100" workbookViewId="0">
      <selection activeCell="A3" sqref="A3:D3"/>
    </sheetView>
  </sheetViews>
  <sheetFormatPr baseColWidth="10" defaultColWidth="11.5" defaultRowHeight="16" x14ac:dyDescent="0.2"/>
  <cols>
    <col min="1" max="1" width="41.6640625" style="15" customWidth="1" collapsed="1"/>
    <col min="2" max="4" width="16.6640625" style="15" customWidth="1"/>
    <col min="5" max="16" width="11.5" style="15"/>
    <col min="17" max="247" width="11.5" style="15" collapsed="1"/>
    <col min="248" max="248" width="57.1640625" style="15" customWidth="1" collapsed="1"/>
    <col min="249" max="260" width="14.33203125" style="15" customWidth="1" collapsed="1"/>
    <col min="261" max="503" width="11.5" style="15" collapsed="1"/>
    <col min="504" max="504" width="57.1640625" style="15" customWidth="1" collapsed="1"/>
    <col min="505" max="516" width="14.33203125" style="15" customWidth="1" collapsed="1"/>
    <col min="517" max="759" width="11.5" style="15" collapsed="1"/>
    <col min="760" max="760" width="57.1640625" style="15" customWidth="1" collapsed="1"/>
    <col min="761" max="772" width="14.33203125" style="15" customWidth="1" collapsed="1"/>
    <col min="773" max="1015" width="11.5" style="15" collapsed="1"/>
    <col min="1016" max="1016" width="57.1640625" style="15" customWidth="1" collapsed="1"/>
    <col min="1017" max="1028" width="14.33203125" style="15" customWidth="1" collapsed="1"/>
    <col min="1029" max="1271" width="11.5" style="15" collapsed="1"/>
    <col min="1272" max="1272" width="57.1640625" style="15" customWidth="1" collapsed="1"/>
    <col min="1273" max="1284" width="14.33203125" style="15" customWidth="1" collapsed="1"/>
    <col min="1285" max="1527" width="11.5" style="15" collapsed="1"/>
    <col min="1528" max="1528" width="57.1640625" style="15" customWidth="1" collapsed="1"/>
    <col min="1529" max="1540" width="14.33203125" style="15" customWidth="1" collapsed="1"/>
    <col min="1541" max="1783" width="11.5" style="15" collapsed="1"/>
    <col min="1784" max="1784" width="57.1640625" style="15" customWidth="1" collapsed="1"/>
    <col min="1785" max="1796" width="14.33203125" style="15" customWidth="1" collapsed="1"/>
    <col min="1797" max="2039" width="11.5" style="15" collapsed="1"/>
    <col min="2040" max="2040" width="57.1640625" style="15" customWidth="1" collapsed="1"/>
    <col min="2041" max="2052" width="14.33203125" style="15" customWidth="1" collapsed="1"/>
    <col min="2053" max="2295" width="11.5" style="15" collapsed="1"/>
    <col min="2296" max="2296" width="57.1640625" style="15" customWidth="1" collapsed="1"/>
    <col min="2297" max="2308" width="14.33203125" style="15" customWidth="1" collapsed="1"/>
    <col min="2309" max="2551" width="11.5" style="15" collapsed="1"/>
    <col min="2552" max="2552" width="57.1640625" style="15" customWidth="1" collapsed="1"/>
    <col min="2553" max="2564" width="14.33203125" style="15" customWidth="1" collapsed="1"/>
    <col min="2565" max="2807" width="11.5" style="15" collapsed="1"/>
    <col min="2808" max="2808" width="57.1640625" style="15" customWidth="1" collapsed="1"/>
    <col min="2809" max="2820" width="14.33203125" style="15" customWidth="1" collapsed="1"/>
    <col min="2821" max="3063" width="11.5" style="15" collapsed="1"/>
    <col min="3064" max="3064" width="57.1640625" style="15" customWidth="1" collapsed="1"/>
    <col min="3065" max="3076" width="14.33203125" style="15" customWidth="1" collapsed="1"/>
    <col min="3077" max="3319" width="11.5" style="15" collapsed="1"/>
    <col min="3320" max="3320" width="57.1640625" style="15" customWidth="1" collapsed="1"/>
    <col min="3321" max="3332" width="14.33203125" style="15" customWidth="1" collapsed="1"/>
    <col min="3333" max="3575" width="11.5" style="15" collapsed="1"/>
    <col min="3576" max="3576" width="57.1640625" style="15" customWidth="1" collapsed="1"/>
    <col min="3577" max="3588" width="14.33203125" style="15" customWidth="1" collapsed="1"/>
    <col min="3589" max="3831" width="11.5" style="15" collapsed="1"/>
    <col min="3832" max="3832" width="57.1640625" style="15" customWidth="1" collapsed="1"/>
    <col min="3833" max="3844" width="14.33203125" style="15" customWidth="1" collapsed="1"/>
    <col min="3845" max="4087" width="11.5" style="15" collapsed="1"/>
    <col min="4088" max="4088" width="57.1640625" style="15" customWidth="1" collapsed="1"/>
    <col min="4089" max="4100" width="14.33203125" style="15" customWidth="1" collapsed="1"/>
    <col min="4101" max="4343" width="11.5" style="15" collapsed="1"/>
    <col min="4344" max="4344" width="57.1640625" style="15" customWidth="1" collapsed="1"/>
    <col min="4345" max="4356" width="14.33203125" style="15" customWidth="1" collapsed="1"/>
    <col min="4357" max="4599" width="11.5" style="15" collapsed="1"/>
    <col min="4600" max="4600" width="57.1640625" style="15" customWidth="1" collapsed="1"/>
    <col min="4601" max="4612" width="14.33203125" style="15" customWidth="1" collapsed="1"/>
    <col min="4613" max="4855" width="11.5" style="15" collapsed="1"/>
    <col min="4856" max="4856" width="57.1640625" style="15" customWidth="1" collapsed="1"/>
    <col min="4857" max="4868" width="14.33203125" style="15" customWidth="1" collapsed="1"/>
    <col min="4869" max="5111" width="11.5" style="15" collapsed="1"/>
    <col min="5112" max="5112" width="57.1640625" style="15" customWidth="1" collapsed="1"/>
    <col min="5113" max="5124" width="14.33203125" style="15" customWidth="1" collapsed="1"/>
    <col min="5125" max="5367" width="11.5" style="15" collapsed="1"/>
    <col min="5368" max="5368" width="57.1640625" style="15" customWidth="1" collapsed="1"/>
    <col min="5369" max="5380" width="14.33203125" style="15" customWidth="1" collapsed="1"/>
    <col min="5381" max="5623" width="11.5" style="15" collapsed="1"/>
    <col min="5624" max="5624" width="57.1640625" style="15" customWidth="1" collapsed="1"/>
    <col min="5625" max="5636" width="14.33203125" style="15" customWidth="1" collapsed="1"/>
    <col min="5637" max="5879" width="11.5" style="15" collapsed="1"/>
    <col min="5880" max="5880" width="57.1640625" style="15" customWidth="1" collapsed="1"/>
    <col min="5881" max="5892" width="14.33203125" style="15" customWidth="1" collapsed="1"/>
    <col min="5893" max="6135" width="11.5" style="15" collapsed="1"/>
    <col min="6136" max="6136" width="57.1640625" style="15" customWidth="1" collapsed="1"/>
    <col min="6137" max="6148" width="14.33203125" style="15" customWidth="1" collapsed="1"/>
    <col min="6149" max="6391" width="11.5" style="15" collapsed="1"/>
    <col min="6392" max="6392" width="57.1640625" style="15" customWidth="1" collapsed="1"/>
    <col min="6393" max="6404" width="14.33203125" style="15" customWidth="1" collapsed="1"/>
    <col min="6405" max="6647" width="11.5" style="15" collapsed="1"/>
    <col min="6648" max="6648" width="57.1640625" style="15" customWidth="1" collapsed="1"/>
    <col min="6649" max="6660" width="14.33203125" style="15" customWidth="1" collapsed="1"/>
    <col min="6661" max="6903" width="11.5" style="15" collapsed="1"/>
    <col min="6904" max="6904" width="57.1640625" style="15" customWidth="1" collapsed="1"/>
    <col min="6905" max="6916" width="14.33203125" style="15" customWidth="1" collapsed="1"/>
    <col min="6917" max="7159" width="11.5" style="15" collapsed="1"/>
    <col min="7160" max="7160" width="57.1640625" style="15" customWidth="1" collapsed="1"/>
    <col min="7161" max="7172" width="14.33203125" style="15" customWidth="1" collapsed="1"/>
    <col min="7173" max="7415" width="11.5" style="15" collapsed="1"/>
    <col min="7416" max="7416" width="57.1640625" style="15" customWidth="1" collapsed="1"/>
    <col min="7417" max="7428" width="14.33203125" style="15" customWidth="1" collapsed="1"/>
    <col min="7429" max="7671" width="11.5" style="15" collapsed="1"/>
    <col min="7672" max="7672" width="57.1640625" style="15" customWidth="1" collapsed="1"/>
    <col min="7673" max="7684" width="14.33203125" style="15" customWidth="1" collapsed="1"/>
    <col min="7685" max="7927" width="11.5" style="15" collapsed="1"/>
    <col min="7928" max="7928" width="57.1640625" style="15" customWidth="1" collapsed="1"/>
    <col min="7929" max="7940" width="14.33203125" style="15" customWidth="1" collapsed="1"/>
    <col min="7941" max="8183" width="11.5" style="15" collapsed="1"/>
    <col min="8184" max="8184" width="57.1640625" style="15" customWidth="1" collapsed="1"/>
    <col min="8185" max="8196" width="14.33203125" style="15" customWidth="1" collapsed="1"/>
    <col min="8197" max="8439" width="11.5" style="15" collapsed="1"/>
    <col min="8440" max="8440" width="57.1640625" style="15" customWidth="1" collapsed="1"/>
    <col min="8441" max="8452" width="14.33203125" style="15" customWidth="1" collapsed="1"/>
    <col min="8453" max="8695" width="11.5" style="15" collapsed="1"/>
    <col min="8696" max="8696" width="57.1640625" style="15" customWidth="1" collapsed="1"/>
    <col min="8697" max="8708" width="14.33203125" style="15" customWidth="1" collapsed="1"/>
    <col min="8709" max="8951" width="11.5" style="15" collapsed="1"/>
    <col min="8952" max="8952" width="57.1640625" style="15" customWidth="1" collapsed="1"/>
    <col min="8953" max="8964" width="14.33203125" style="15" customWidth="1" collapsed="1"/>
    <col min="8965" max="9207" width="11.5" style="15" collapsed="1"/>
    <col min="9208" max="9208" width="57.1640625" style="15" customWidth="1" collapsed="1"/>
    <col min="9209" max="9220" width="14.33203125" style="15" customWidth="1" collapsed="1"/>
    <col min="9221" max="9463" width="11.5" style="15" collapsed="1"/>
    <col min="9464" max="9464" width="57.1640625" style="15" customWidth="1" collapsed="1"/>
    <col min="9465" max="9476" width="14.33203125" style="15" customWidth="1" collapsed="1"/>
    <col min="9477" max="9719" width="11.5" style="15" collapsed="1"/>
    <col min="9720" max="9720" width="57.1640625" style="15" customWidth="1" collapsed="1"/>
    <col min="9721" max="9732" width="14.33203125" style="15" customWidth="1" collapsed="1"/>
    <col min="9733" max="9975" width="11.5" style="15" collapsed="1"/>
    <col min="9976" max="9976" width="57.1640625" style="15" customWidth="1" collapsed="1"/>
    <col min="9977" max="9988" width="14.33203125" style="15" customWidth="1" collapsed="1"/>
    <col min="9989" max="10231" width="11.5" style="15" collapsed="1"/>
    <col min="10232" max="10232" width="57.1640625" style="15" customWidth="1" collapsed="1"/>
    <col min="10233" max="10244" width="14.33203125" style="15" customWidth="1" collapsed="1"/>
    <col min="10245" max="10487" width="11.5" style="15" collapsed="1"/>
    <col min="10488" max="10488" width="57.1640625" style="15" customWidth="1" collapsed="1"/>
    <col min="10489" max="10500" width="14.33203125" style="15" customWidth="1" collapsed="1"/>
    <col min="10501" max="10743" width="11.5" style="15" collapsed="1"/>
    <col min="10744" max="10744" width="57.1640625" style="15" customWidth="1" collapsed="1"/>
    <col min="10745" max="10756" width="14.33203125" style="15" customWidth="1" collapsed="1"/>
    <col min="10757" max="10999" width="11.5" style="15" collapsed="1"/>
    <col min="11000" max="11000" width="57.1640625" style="15" customWidth="1" collapsed="1"/>
    <col min="11001" max="11012" width="14.33203125" style="15" customWidth="1" collapsed="1"/>
    <col min="11013" max="11255" width="11.5" style="15" collapsed="1"/>
    <col min="11256" max="11256" width="57.1640625" style="15" customWidth="1" collapsed="1"/>
    <col min="11257" max="11268" width="14.33203125" style="15" customWidth="1" collapsed="1"/>
    <col min="11269" max="11511" width="11.5" style="15" collapsed="1"/>
    <col min="11512" max="11512" width="57.1640625" style="15" customWidth="1" collapsed="1"/>
    <col min="11513" max="11524" width="14.33203125" style="15" customWidth="1" collapsed="1"/>
    <col min="11525" max="11767" width="11.5" style="15" collapsed="1"/>
    <col min="11768" max="11768" width="57.1640625" style="15" customWidth="1" collapsed="1"/>
    <col min="11769" max="11780" width="14.33203125" style="15" customWidth="1" collapsed="1"/>
    <col min="11781" max="12023" width="11.5" style="15" collapsed="1"/>
    <col min="12024" max="12024" width="57.1640625" style="15" customWidth="1" collapsed="1"/>
    <col min="12025" max="12036" width="14.33203125" style="15" customWidth="1" collapsed="1"/>
    <col min="12037" max="12279" width="11.5" style="15" collapsed="1"/>
    <col min="12280" max="12280" width="57.1640625" style="15" customWidth="1" collapsed="1"/>
    <col min="12281" max="12292" width="14.33203125" style="15" customWidth="1" collapsed="1"/>
    <col min="12293" max="12535" width="11.5" style="15" collapsed="1"/>
    <col min="12536" max="12536" width="57.1640625" style="15" customWidth="1" collapsed="1"/>
    <col min="12537" max="12548" width="14.33203125" style="15" customWidth="1" collapsed="1"/>
    <col min="12549" max="12791" width="11.5" style="15" collapsed="1"/>
    <col min="12792" max="12792" width="57.1640625" style="15" customWidth="1" collapsed="1"/>
    <col min="12793" max="12804" width="14.33203125" style="15" customWidth="1" collapsed="1"/>
    <col min="12805" max="13047" width="11.5" style="15" collapsed="1"/>
    <col min="13048" max="13048" width="57.1640625" style="15" customWidth="1" collapsed="1"/>
    <col min="13049" max="13060" width="14.33203125" style="15" customWidth="1" collapsed="1"/>
    <col min="13061" max="13303" width="11.5" style="15" collapsed="1"/>
    <col min="13304" max="13304" width="57.1640625" style="15" customWidth="1" collapsed="1"/>
    <col min="13305" max="13316" width="14.33203125" style="15" customWidth="1" collapsed="1"/>
    <col min="13317" max="13559" width="11.5" style="15" collapsed="1"/>
    <col min="13560" max="13560" width="57.1640625" style="15" customWidth="1" collapsed="1"/>
    <col min="13561" max="13572" width="14.33203125" style="15" customWidth="1" collapsed="1"/>
    <col min="13573" max="13815" width="11.5" style="15" collapsed="1"/>
    <col min="13816" max="13816" width="57.1640625" style="15" customWidth="1" collapsed="1"/>
    <col min="13817" max="13828" width="14.33203125" style="15" customWidth="1" collapsed="1"/>
    <col min="13829" max="14071" width="11.5" style="15" collapsed="1"/>
    <col min="14072" max="14072" width="57.1640625" style="15" customWidth="1" collapsed="1"/>
    <col min="14073" max="14084" width="14.33203125" style="15" customWidth="1" collapsed="1"/>
    <col min="14085" max="14327" width="11.5" style="15" collapsed="1"/>
    <col min="14328" max="14328" width="57.1640625" style="15" customWidth="1" collapsed="1"/>
    <col min="14329" max="14340" width="14.33203125" style="15" customWidth="1" collapsed="1"/>
    <col min="14341" max="14583" width="11.5" style="15" collapsed="1"/>
    <col min="14584" max="14584" width="57.1640625" style="15" customWidth="1" collapsed="1"/>
    <col min="14585" max="14596" width="14.33203125" style="15" customWidth="1" collapsed="1"/>
    <col min="14597" max="14839" width="11.5" style="15" collapsed="1"/>
    <col min="14840" max="14840" width="57.1640625" style="15" customWidth="1" collapsed="1"/>
    <col min="14841" max="14852" width="14.33203125" style="15" customWidth="1" collapsed="1"/>
    <col min="14853" max="15095" width="11.5" style="15" collapsed="1"/>
    <col min="15096" max="15096" width="57.1640625" style="15" customWidth="1" collapsed="1"/>
    <col min="15097" max="15108" width="14.33203125" style="15" customWidth="1" collapsed="1"/>
    <col min="15109" max="15351" width="11.5" style="15" collapsed="1"/>
    <col min="15352" max="15352" width="57.1640625" style="15" customWidth="1" collapsed="1"/>
    <col min="15353" max="15364" width="14.33203125" style="15" customWidth="1" collapsed="1"/>
    <col min="15365" max="15607" width="11.5" style="15" collapsed="1"/>
    <col min="15608" max="15608" width="57.1640625" style="15" customWidth="1" collapsed="1"/>
    <col min="15609" max="15620" width="14.33203125" style="15" customWidth="1" collapsed="1"/>
    <col min="15621" max="15863" width="11.5" style="15" collapsed="1"/>
    <col min="15864" max="15864" width="57.1640625" style="15" customWidth="1" collapsed="1"/>
    <col min="15865" max="15876" width="14.33203125" style="15" customWidth="1" collapsed="1"/>
    <col min="15877" max="16119" width="11.5" style="15" collapsed="1"/>
    <col min="16120" max="16120" width="57.1640625" style="15" customWidth="1" collapsed="1"/>
    <col min="16121" max="16132" width="14.33203125" style="15" customWidth="1" collapsed="1"/>
    <col min="16133" max="16384" width="11.5" style="15" collapsed="1"/>
  </cols>
  <sheetData>
    <row r="1" spans="1:4" ht="15" customHeight="1" x14ac:dyDescent="0.2">
      <c r="A1" s="243" t="s">
        <v>30</v>
      </c>
      <c r="B1" s="243"/>
      <c r="C1" s="243"/>
      <c r="D1" s="243"/>
    </row>
    <row r="2" spans="1:4" s="16" customFormat="1" ht="16" customHeight="1" x14ac:dyDescent="0.25">
      <c r="A2" s="245" t="s">
        <v>450</v>
      </c>
      <c r="B2" s="245"/>
      <c r="C2" s="245"/>
      <c r="D2" s="245"/>
    </row>
    <row r="3" spans="1:4" s="16" customFormat="1" ht="15" customHeight="1" x14ac:dyDescent="0.25">
      <c r="A3" s="247" t="s">
        <v>300</v>
      </c>
      <c r="B3" s="247"/>
      <c r="C3" s="247"/>
      <c r="D3" s="247"/>
    </row>
    <row r="5" spans="1:4" ht="18" x14ac:dyDescent="0.2">
      <c r="A5" s="20" t="s">
        <v>25</v>
      </c>
      <c r="B5" s="147">
        <v>2025</v>
      </c>
      <c r="C5" s="147">
        <v>2024</v>
      </c>
      <c r="D5" s="147">
        <v>2023</v>
      </c>
    </row>
    <row r="6" spans="1:4" ht="17" x14ac:dyDescent="0.2">
      <c r="A6" s="35" t="s">
        <v>4</v>
      </c>
      <c r="B6" s="148">
        <v>1597.5</v>
      </c>
      <c r="C6" s="148">
        <v>1269.5</v>
      </c>
      <c r="D6" s="148">
        <v>1095</v>
      </c>
    </row>
    <row r="7" spans="1:4" ht="17" x14ac:dyDescent="0.2">
      <c r="A7" s="36" t="s">
        <v>7</v>
      </c>
      <c r="B7" s="145">
        <v>31.5</v>
      </c>
      <c r="C7" s="145">
        <v>21.5</v>
      </c>
      <c r="D7" s="145">
        <v>19</v>
      </c>
    </row>
    <row r="8" spans="1:4" ht="17" x14ac:dyDescent="0.2">
      <c r="A8" s="36" t="s">
        <v>5</v>
      </c>
      <c r="B8" s="145">
        <v>12325</v>
      </c>
      <c r="C8" s="145">
        <v>11677</v>
      </c>
      <c r="D8" s="145">
        <v>11646</v>
      </c>
    </row>
    <row r="9" spans="1:4" ht="17" x14ac:dyDescent="0.2">
      <c r="A9" s="36" t="s">
        <v>6</v>
      </c>
      <c r="B9" s="145">
        <v>195.5</v>
      </c>
      <c r="C9" s="145">
        <v>196</v>
      </c>
      <c r="D9" s="145">
        <v>160</v>
      </c>
    </row>
    <row r="10" spans="1:4" ht="17" x14ac:dyDescent="0.2">
      <c r="A10" s="36" t="s">
        <v>444</v>
      </c>
      <c r="B10" s="145">
        <v>78</v>
      </c>
      <c r="C10" s="145">
        <v>70</v>
      </c>
      <c r="D10" s="145">
        <v>71</v>
      </c>
    </row>
    <row r="11" spans="1:4" ht="18" thickBot="1" x14ac:dyDescent="0.25">
      <c r="A11" s="89" t="s">
        <v>443</v>
      </c>
      <c r="B11" s="156">
        <v>14227.5</v>
      </c>
      <c r="C11" s="156">
        <v>13234</v>
      </c>
      <c r="D11" s="156">
        <v>12441</v>
      </c>
    </row>
    <row r="12" spans="1:4" ht="18" thickBot="1" x14ac:dyDescent="0.25">
      <c r="A12" s="13" t="s">
        <v>442</v>
      </c>
      <c r="B12" s="157">
        <v>17</v>
      </c>
      <c r="C12" s="157">
        <v>19</v>
      </c>
      <c r="D12" s="157">
        <v>15</v>
      </c>
    </row>
    <row r="13" spans="1:4" ht="19" thickTop="1" thickBot="1" x14ac:dyDescent="0.25">
      <c r="A13" s="91" t="s">
        <v>441</v>
      </c>
      <c r="B13" s="155">
        <v>14244.5</v>
      </c>
      <c r="C13" s="155">
        <v>13253</v>
      </c>
      <c r="D13" s="155">
        <v>12483</v>
      </c>
    </row>
  </sheetData>
  <mergeCells count="3">
    <mergeCell ref="A1:D1"/>
    <mergeCell ref="A2:D2"/>
    <mergeCell ref="A3:D3"/>
  </mergeCells>
  <hyperlinks>
    <hyperlink ref="A3" location="'ukhd-patienten-kreiskrankenhaus'!A1" tooltip="Gehe zu ukhd-patienten-kreiskrankenhaus" display="Patienten nach Bundesländern – Kreiskrankenhaus Bergstraße" xr:uid="{347C1BC9-C712-1545-8E3B-EE79D2442CD0}"/>
    <hyperlink ref="A1:D1" location="Index!A1" display="Zurück zum Index" xr:uid="{51C0D9B4-C171-AF42-A073-493AEB33D042}"/>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91270-4F85-F54B-A5E1-EEF845CE0A0B}">
  <sheetPr>
    <pageSetUpPr fitToPage="1"/>
  </sheetPr>
  <dimension ref="A1:O29"/>
  <sheetViews>
    <sheetView showGridLines="0" zoomScaleNormal="100" workbookViewId="0">
      <selection activeCell="A3" sqref="A3:D3"/>
    </sheetView>
  </sheetViews>
  <sheetFormatPr baseColWidth="10" defaultColWidth="11.5" defaultRowHeight="16" x14ac:dyDescent="0.2"/>
  <cols>
    <col min="1" max="1" width="71" style="15" customWidth="1" collapsed="1"/>
    <col min="2" max="4" width="16.6640625" style="15" customWidth="1"/>
    <col min="5" max="12" width="14.33203125" style="14" customWidth="1" collapsed="1"/>
    <col min="13" max="15" width="11.5" style="15"/>
    <col min="16"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43" t="s">
        <v>30</v>
      </c>
      <c r="B1" s="243"/>
      <c r="C1" s="243"/>
      <c r="D1" s="243"/>
    </row>
    <row r="2" spans="1:4" s="16" customFormat="1" ht="16" customHeight="1" x14ac:dyDescent="0.25">
      <c r="A2" s="245" t="s">
        <v>450</v>
      </c>
      <c r="B2" s="245"/>
      <c r="C2" s="245"/>
      <c r="D2" s="245"/>
    </row>
    <row r="3" spans="1:4" s="16" customFormat="1" ht="15" customHeight="1" x14ac:dyDescent="0.25">
      <c r="A3" s="247" t="s">
        <v>301</v>
      </c>
      <c r="B3" s="247"/>
      <c r="C3" s="247"/>
      <c r="D3" s="247"/>
    </row>
    <row r="5" spans="1:4" ht="17" x14ac:dyDescent="0.2">
      <c r="A5" s="20"/>
      <c r="B5" s="147">
        <v>2025</v>
      </c>
      <c r="C5" s="147">
        <v>2024</v>
      </c>
      <c r="D5" s="147">
        <v>2023</v>
      </c>
    </row>
    <row r="6" spans="1:4" ht="17" x14ac:dyDescent="0.2">
      <c r="A6" s="93" t="s">
        <v>435</v>
      </c>
      <c r="B6" s="158">
        <v>2638</v>
      </c>
      <c r="C6" s="158">
        <v>2589</v>
      </c>
      <c r="D6" s="158">
        <v>2599</v>
      </c>
    </row>
    <row r="7" spans="1:4" ht="17" x14ac:dyDescent="0.2">
      <c r="A7" s="94" t="s">
        <v>24</v>
      </c>
      <c r="B7" s="148">
        <v>2048</v>
      </c>
      <c r="C7" s="148">
        <v>1999</v>
      </c>
      <c r="D7" s="148">
        <v>2009</v>
      </c>
    </row>
    <row r="8" spans="1:4" ht="17" x14ac:dyDescent="0.2">
      <c r="A8" s="94" t="s">
        <v>25</v>
      </c>
      <c r="B8" s="148">
        <v>280</v>
      </c>
      <c r="C8" s="148">
        <v>280</v>
      </c>
      <c r="D8" s="148">
        <v>280</v>
      </c>
    </row>
    <row r="9" spans="1:4" ht="17" x14ac:dyDescent="0.2">
      <c r="A9" s="94" t="s">
        <v>26</v>
      </c>
      <c r="B9" s="148">
        <v>310</v>
      </c>
      <c r="C9" s="148">
        <v>310</v>
      </c>
      <c r="D9" s="148">
        <v>310</v>
      </c>
    </row>
    <row r="10" spans="1:4" ht="17" x14ac:dyDescent="0.2">
      <c r="A10" s="95" t="s">
        <v>436</v>
      </c>
      <c r="B10" s="159">
        <f>SUM(B11:B13)</f>
        <v>91251</v>
      </c>
      <c r="C10" s="160">
        <v>87441</v>
      </c>
      <c r="D10" s="160">
        <v>88557</v>
      </c>
    </row>
    <row r="11" spans="1:4" ht="17" x14ac:dyDescent="0.2">
      <c r="A11" s="94" t="s">
        <v>24</v>
      </c>
      <c r="B11" s="148">
        <v>65747</v>
      </c>
      <c r="C11" s="148">
        <v>62891</v>
      </c>
      <c r="D11" s="148">
        <v>64181</v>
      </c>
    </row>
    <row r="12" spans="1:4" ht="17" x14ac:dyDescent="0.2">
      <c r="A12" s="94" t="s">
        <v>25</v>
      </c>
      <c r="B12" s="148">
        <v>13676</v>
      </c>
      <c r="C12" s="148">
        <v>12916</v>
      </c>
      <c r="D12" s="148">
        <v>13003</v>
      </c>
    </row>
    <row r="13" spans="1:4" ht="17" x14ac:dyDescent="0.2">
      <c r="A13" s="94" t="s">
        <v>26</v>
      </c>
      <c r="B13" s="148">
        <v>11828</v>
      </c>
      <c r="C13" s="148">
        <v>11634</v>
      </c>
      <c r="D13" s="148">
        <v>11373</v>
      </c>
    </row>
    <row r="14" spans="1:4" ht="17" x14ac:dyDescent="0.2">
      <c r="A14" s="95" t="s">
        <v>437</v>
      </c>
      <c r="B14" s="159">
        <f>SUM(B15:B17)</f>
        <v>114682.01700000235</v>
      </c>
      <c r="C14" s="160">
        <v>110829</v>
      </c>
      <c r="D14" s="160">
        <v>110942.77</v>
      </c>
    </row>
    <row r="15" spans="1:4" ht="17" x14ac:dyDescent="0.2">
      <c r="A15" s="94" t="s">
        <v>24</v>
      </c>
      <c r="B15" s="148">
        <v>93237.01700000235</v>
      </c>
      <c r="C15" s="148">
        <v>90084</v>
      </c>
      <c r="D15" s="148">
        <v>90095</v>
      </c>
    </row>
    <row r="16" spans="1:4" ht="17" x14ac:dyDescent="0.2">
      <c r="A16" s="94" t="s">
        <v>25</v>
      </c>
      <c r="B16" s="148">
        <v>10888</v>
      </c>
      <c r="C16" s="148">
        <v>10638</v>
      </c>
      <c r="D16" s="148">
        <v>10543</v>
      </c>
    </row>
    <row r="17" spans="1:4" ht="17" x14ac:dyDescent="0.2">
      <c r="A17" s="94" t="s">
        <v>26</v>
      </c>
      <c r="B17" s="148">
        <v>10557</v>
      </c>
      <c r="C17" s="148">
        <v>10107</v>
      </c>
      <c r="D17" s="148">
        <v>10304.77</v>
      </c>
    </row>
    <row r="18" spans="1:4" ht="17" x14ac:dyDescent="0.2">
      <c r="A18" s="96" t="s">
        <v>438</v>
      </c>
      <c r="B18" s="161">
        <v>1.284</v>
      </c>
      <c r="C18" s="162">
        <v>1.29600308714159</v>
      </c>
      <c r="D18" s="162">
        <v>1.2797938584348501</v>
      </c>
    </row>
    <row r="19" spans="1:4" ht="17" x14ac:dyDescent="0.2">
      <c r="A19" s="94" t="s">
        <v>24</v>
      </c>
      <c r="B19" s="163">
        <v>1.46144106398323</v>
      </c>
      <c r="C19" s="164">
        <v>1.47761047141029</v>
      </c>
      <c r="D19" s="164">
        <v>1.4458691744768299</v>
      </c>
    </row>
    <row r="20" spans="1:4" ht="17" x14ac:dyDescent="0.2">
      <c r="A20" s="94" t="s">
        <v>25</v>
      </c>
      <c r="B20" s="164">
        <v>0.79613922199473997</v>
      </c>
      <c r="C20" s="164">
        <v>0.82362960668938001</v>
      </c>
      <c r="D20" s="164">
        <v>0.81081288933323004</v>
      </c>
    </row>
    <row r="21" spans="1:4" ht="17" x14ac:dyDescent="0.2">
      <c r="A21" s="94" t="s">
        <v>26</v>
      </c>
      <c r="B21" s="164">
        <v>0.89254311802502995</v>
      </c>
      <c r="C21" s="164">
        <v>0.86874677668902001</v>
      </c>
      <c r="D21" s="164">
        <v>0.90607315571969005</v>
      </c>
    </row>
    <row r="22" spans="1:4" ht="17" x14ac:dyDescent="0.2">
      <c r="A22" s="96" t="s">
        <v>439</v>
      </c>
      <c r="B22" s="160">
        <v>645774</v>
      </c>
      <c r="C22" s="160">
        <v>614761</v>
      </c>
      <c r="D22" s="160">
        <v>622114</v>
      </c>
    </row>
    <row r="23" spans="1:4" ht="17" x14ac:dyDescent="0.2">
      <c r="A23" s="94" t="s">
        <v>24</v>
      </c>
      <c r="B23" s="148">
        <v>516122</v>
      </c>
      <c r="C23" s="148">
        <v>484262</v>
      </c>
      <c r="D23" s="148">
        <v>489558</v>
      </c>
    </row>
    <row r="24" spans="1:4" ht="17" x14ac:dyDescent="0.2">
      <c r="A24" s="94" t="s">
        <v>25</v>
      </c>
      <c r="B24" s="148">
        <v>69348</v>
      </c>
      <c r="C24" s="148">
        <v>70647</v>
      </c>
      <c r="D24" s="148">
        <v>71746</v>
      </c>
    </row>
    <row r="25" spans="1:4" ht="17" x14ac:dyDescent="0.2">
      <c r="A25" s="94" t="s">
        <v>26</v>
      </c>
      <c r="B25" s="148">
        <v>60304</v>
      </c>
      <c r="C25" s="148">
        <v>59852</v>
      </c>
      <c r="D25" s="148">
        <v>60810</v>
      </c>
    </row>
    <row r="26" spans="1:4" ht="17" x14ac:dyDescent="0.2">
      <c r="A26" s="96" t="s">
        <v>440</v>
      </c>
      <c r="B26" s="165">
        <v>7.1</v>
      </c>
      <c r="C26" s="166">
        <v>7</v>
      </c>
      <c r="D26" s="166">
        <v>7</v>
      </c>
    </row>
    <row r="27" spans="1:4" ht="17" x14ac:dyDescent="0.2">
      <c r="A27" s="94" t="s">
        <v>24</v>
      </c>
      <c r="B27" s="167">
        <v>7.8501224390466504</v>
      </c>
      <c r="C27" s="167">
        <v>7.7000206706842</v>
      </c>
      <c r="D27" s="167">
        <v>7.6277714588429602</v>
      </c>
    </row>
    <row r="28" spans="1:4" ht="17" x14ac:dyDescent="0.2">
      <c r="A28" s="94" t="s">
        <v>25</v>
      </c>
      <c r="B28" s="167">
        <v>5.0707809300965199</v>
      </c>
      <c r="C28" s="167">
        <v>5.4697274698048899</v>
      </c>
      <c r="D28" s="167">
        <v>5.5176497731292802</v>
      </c>
    </row>
    <row r="29" spans="1:4" ht="17" x14ac:dyDescent="0.2">
      <c r="A29" s="9" t="s">
        <v>26</v>
      </c>
      <c r="B29" s="168">
        <v>5.0984105512343589</v>
      </c>
      <c r="C29" s="168">
        <v>5.1445762420491699</v>
      </c>
      <c r="D29" s="168">
        <v>5.3468741756792397</v>
      </c>
    </row>
  </sheetData>
  <mergeCells count="3">
    <mergeCell ref="A1:D1"/>
    <mergeCell ref="A2:D2"/>
    <mergeCell ref="A3:D3"/>
  </mergeCells>
  <hyperlinks>
    <hyperlink ref="A3" location="'ukhd-stationaere-leistungen'!A1" tooltip="Gehe zu ukhd-stationaere-leistungen" display="Stationäre Leistungen" xr:uid="{31C18AB0-0893-2548-BDC4-9C8A1DE0212D}"/>
    <hyperlink ref="A1:D1" location="Index!A1" display="Zurück zum Index" xr:uid="{66E6EF24-5EC3-904A-9216-BFFE0B454C3E}"/>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0FE64-B2CA-6243-9F46-A6FEEF2B37C9}">
  <sheetPr>
    <pageSetUpPr fitToPage="1"/>
  </sheetPr>
  <dimension ref="A1:P24"/>
  <sheetViews>
    <sheetView showGridLines="0" zoomScaleNormal="100" workbookViewId="0">
      <selection activeCell="A3" sqref="A3"/>
    </sheetView>
  </sheetViews>
  <sheetFormatPr baseColWidth="10" defaultColWidth="11.5" defaultRowHeight="16" x14ac:dyDescent="0.2"/>
  <cols>
    <col min="1" max="1" width="54.5" style="15" customWidth="1" collapsed="1"/>
    <col min="2" max="3" width="16.6640625" style="15" customWidth="1"/>
    <col min="4" max="4" width="17" style="15" customWidth="1"/>
    <col min="5" max="12" width="14.33203125" style="14" customWidth="1" collapsed="1"/>
    <col min="13" max="16" width="11.5" style="15"/>
    <col min="17"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59" t="s">
        <v>30</v>
      </c>
      <c r="B1" s="59"/>
      <c r="C1" s="59"/>
      <c r="D1" s="59"/>
    </row>
    <row r="2" spans="1:4" s="16" customFormat="1" ht="16" customHeight="1" x14ac:dyDescent="0.25">
      <c r="A2" s="245" t="s">
        <v>450</v>
      </c>
      <c r="B2" s="245"/>
      <c r="C2" s="245"/>
      <c r="D2" s="245"/>
    </row>
    <row r="3" spans="1:4" s="16" customFormat="1" ht="15" customHeight="1" x14ac:dyDescent="0.25">
      <c r="A3" s="60" t="s">
        <v>302</v>
      </c>
      <c r="B3" s="60"/>
      <c r="C3" s="60"/>
      <c r="D3" s="60"/>
    </row>
    <row r="5" spans="1:4" ht="17" x14ac:dyDescent="0.2">
      <c r="A5" s="20"/>
      <c r="B5" s="147">
        <v>2025</v>
      </c>
      <c r="C5" s="147">
        <v>2024</v>
      </c>
      <c r="D5" s="147">
        <v>2023</v>
      </c>
    </row>
    <row r="6" spans="1:4" ht="20" x14ac:dyDescent="0.2">
      <c r="A6" s="93" t="s">
        <v>432</v>
      </c>
      <c r="B6" s="158">
        <v>286145</v>
      </c>
      <c r="C6" s="158">
        <v>293648</v>
      </c>
      <c r="D6" s="158">
        <v>278960</v>
      </c>
    </row>
    <row r="7" spans="1:4" ht="17" x14ac:dyDescent="0.2">
      <c r="A7" s="94" t="s">
        <v>24</v>
      </c>
      <c r="B7" s="145">
        <v>249118</v>
      </c>
      <c r="C7" s="145">
        <v>257843</v>
      </c>
      <c r="D7" s="145">
        <v>245449</v>
      </c>
    </row>
    <row r="8" spans="1:4" ht="17" x14ac:dyDescent="0.2">
      <c r="A8" s="94" t="s">
        <v>25</v>
      </c>
      <c r="B8" s="145">
        <v>17592</v>
      </c>
      <c r="C8" s="145">
        <v>17159</v>
      </c>
      <c r="D8" s="145">
        <v>15852</v>
      </c>
    </row>
    <row r="9" spans="1:4" ht="17" x14ac:dyDescent="0.2">
      <c r="A9" s="94" t="s">
        <v>26</v>
      </c>
      <c r="B9" s="145">
        <v>19435</v>
      </c>
      <c r="C9" s="145">
        <v>18646</v>
      </c>
      <c r="D9" s="145">
        <v>17659</v>
      </c>
    </row>
    <row r="10" spans="1:4" ht="20" x14ac:dyDescent="0.2">
      <c r="A10" s="95" t="s">
        <v>433</v>
      </c>
      <c r="B10" s="160">
        <v>500595</v>
      </c>
      <c r="C10" s="160">
        <v>535935</v>
      </c>
      <c r="D10" s="160">
        <v>542489</v>
      </c>
    </row>
    <row r="11" spans="1:4" ht="17" x14ac:dyDescent="0.2">
      <c r="A11" s="94" t="s">
        <v>24</v>
      </c>
      <c r="B11" s="145">
        <v>459170</v>
      </c>
      <c r="C11" s="145">
        <v>496048</v>
      </c>
      <c r="D11" s="145">
        <v>505446</v>
      </c>
    </row>
    <row r="12" spans="1:4" ht="17" x14ac:dyDescent="0.2">
      <c r="A12" s="94" t="s">
        <v>25</v>
      </c>
      <c r="B12" s="145">
        <v>21990</v>
      </c>
      <c r="C12" s="145">
        <v>21241</v>
      </c>
      <c r="D12" s="145">
        <v>19384</v>
      </c>
    </row>
    <row r="13" spans="1:4" ht="17" x14ac:dyDescent="0.2">
      <c r="A13" s="94" t="s">
        <v>26</v>
      </c>
      <c r="B13" s="145">
        <v>19435</v>
      </c>
      <c r="C13" s="145">
        <v>18646</v>
      </c>
      <c r="D13" s="145">
        <v>17659</v>
      </c>
    </row>
    <row r="14" spans="1:4" ht="20" x14ac:dyDescent="0.2">
      <c r="A14" s="95" t="s">
        <v>434</v>
      </c>
      <c r="B14" s="160">
        <v>1075714</v>
      </c>
      <c r="C14" s="160">
        <v>1275241</v>
      </c>
      <c r="D14" s="160">
        <v>1244103</v>
      </c>
    </row>
    <row r="15" spans="1:4" ht="17" x14ac:dyDescent="0.2">
      <c r="A15" s="94" t="s">
        <v>24</v>
      </c>
      <c r="B15" s="145">
        <v>1003751</v>
      </c>
      <c r="C15" s="145">
        <v>1205564</v>
      </c>
      <c r="D15" s="145">
        <v>1178381</v>
      </c>
    </row>
    <row r="16" spans="1:4" ht="17" x14ac:dyDescent="0.2">
      <c r="A16" s="94" t="s">
        <v>25</v>
      </c>
      <c r="B16" s="145">
        <v>23750</v>
      </c>
      <c r="C16" s="145">
        <v>23076</v>
      </c>
      <c r="D16" s="145">
        <v>21917</v>
      </c>
    </row>
    <row r="17" spans="1:4" ht="17" x14ac:dyDescent="0.2">
      <c r="A17" s="94" t="s">
        <v>26</v>
      </c>
      <c r="B17" s="145">
        <v>48213</v>
      </c>
      <c r="C17" s="145">
        <v>46601</v>
      </c>
      <c r="D17" s="145">
        <v>43805</v>
      </c>
    </row>
    <row r="18" spans="1:4" ht="20" customHeight="1" x14ac:dyDescent="0.2">
      <c r="A18" s="96" t="s">
        <v>27</v>
      </c>
      <c r="B18" s="160">
        <v>11366</v>
      </c>
      <c r="C18" s="160">
        <v>10102</v>
      </c>
      <c r="D18" s="160">
        <v>10013</v>
      </c>
    </row>
    <row r="19" spans="1:4" ht="17" x14ac:dyDescent="0.2">
      <c r="A19" s="94" t="s">
        <v>24</v>
      </c>
      <c r="B19" s="145">
        <v>8976</v>
      </c>
      <c r="C19" s="145">
        <v>7704</v>
      </c>
      <c r="D19" s="145">
        <v>7724</v>
      </c>
    </row>
    <row r="20" spans="1:4" ht="17" x14ac:dyDescent="0.2">
      <c r="A20" s="10" t="s">
        <v>25</v>
      </c>
      <c r="B20" s="145">
        <v>2330</v>
      </c>
      <c r="C20" s="145">
        <v>2338</v>
      </c>
      <c r="D20" s="145">
        <v>2208</v>
      </c>
    </row>
    <row r="21" spans="1:4" ht="17" x14ac:dyDescent="0.2">
      <c r="A21" s="9" t="s">
        <v>26</v>
      </c>
      <c r="B21" s="145">
        <v>60</v>
      </c>
      <c r="C21" s="145">
        <v>60</v>
      </c>
      <c r="D21" s="145">
        <v>81</v>
      </c>
    </row>
    <row r="22" spans="1:4" ht="33" customHeight="1" x14ac:dyDescent="0.2">
      <c r="A22" s="255" t="s">
        <v>429</v>
      </c>
      <c r="B22" s="255"/>
      <c r="C22" s="255"/>
      <c r="D22" s="255"/>
    </row>
    <row r="23" spans="1:4" ht="15" customHeight="1" x14ac:dyDescent="0.2">
      <c r="A23" s="255" t="s">
        <v>430</v>
      </c>
      <c r="B23" s="255"/>
      <c r="C23" s="255"/>
      <c r="D23" s="255"/>
    </row>
    <row r="24" spans="1:4" ht="15" customHeight="1" x14ac:dyDescent="0.2">
      <c r="A24" s="255" t="s">
        <v>431</v>
      </c>
      <c r="B24" s="255"/>
      <c r="C24" s="255"/>
      <c r="D24" s="255"/>
    </row>
  </sheetData>
  <mergeCells count="4">
    <mergeCell ref="A22:D22"/>
    <mergeCell ref="A23:D23"/>
    <mergeCell ref="A24:D24"/>
    <mergeCell ref="A2:D2"/>
  </mergeCells>
  <hyperlinks>
    <hyperlink ref="A3" location="'ukhd-amb-leistungen-gkv'!A1" tooltip="Gehe zu ukhd-amb-leistungen-gkv" display="Ambulante Leistungen – GKV-Patienten" xr:uid="{3424D50E-45A0-2D4A-8372-E6CBE2C48F3B}"/>
    <hyperlink ref="A1:D1" location="Index!A1" display="Zurück zum Index" xr:uid="{DE1DA771-1DC0-6445-B608-C5B542B67C26}"/>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61111-3A28-FE47-A491-0904844D230E}">
  <sheetPr>
    <pageSetUpPr fitToPage="1"/>
  </sheetPr>
  <dimension ref="A1:WVT16"/>
  <sheetViews>
    <sheetView showGridLines="0" zoomScaleNormal="100" workbookViewId="0">
      <selection activeCell="B45" sqref="B45"/>
    </sheetView>
  </sheetViews>
  <sheetFormatPr baseColWidth="10" defaultColWidth="11.5" defaultRowHeight="16" x14ac:dyDescent="0.2"/>
  <cols>
    <col min="1" max="1" width="54.5" style="15" customWidth="1" collapsed="1"/>
    <col min="2" max="4" width="16.6640625" style="15" customWidth="1"/>
    <col min="5" max="6" width="11.5" style="15"/>
    <col min="7" max="7" width="11.5" style="15" collapsed="1"/>
    <col min="8" max="8" width="11.5" style="15"/>
    <col min="9" max="245" width="11.5" style="15" collapsed="1"/>
    <col min="246" max="246" width="57.1640625" style="15" customWidth="1" collapsed="1"/>
    <col min="247" max="258" width="14.33203125" style="15" customWidth="1" collapsed="1"/>
    <col min="259" max="501" width="11.5" style="15" collapsed="1"/>
    <col min="502" max="502" width="57.1640625" style="15" customWidth="1" collapsed="1"/>
    <col min="503" max="514" width="14.33203125" style="15" customWidth="1" collapsed="1"/>
    <col min="515" max="757" width="11.5" style="15" collapsed="1"/>
    <col min="758" max="758" width="57.1640625" style="15" customWidth="1" collapsed="1"/>
    <col min="759" max="770" width="14.33203125" style="15" customWidth="1" collapsed="1"/>
    <col min="771" max="1013" width="11.5" style="15" collapsed="1"/>
    <col min="1014" max="1014" width="57.1640625" style="15" customWidth="1" collapsed="1"/>
    <col min="1015" max="1026" width="14.33203125" style="15" customWidth="1" collapsed="1"/>
    <col min="1027" max="1269" width="11.5" style="15" collapsed="1"/>
    <col min="1270" max="1270" width="57.1640625" style="15" customWidth="1" collapsed="1"/>
    <col min="1271" max="1282" width="14.33203125" style="15" customWidth="1" collapsed="1"/>
    <col min="1283" max="1525" width="11.5" style="15" collapsed="1"/>
    <col min="1526" max="1526" width="57.1640625" style="15" customWidth="1" collapsed="1"/>
    <col min="1527" max="1538" width="14.33203125" style="15" customWidth="1" collapsed="1"/>
    <col min="1539" max="1781" width="11.5" style="15" collapsed="1"/>
    <col min="1782" max="1782" width="57.1640625" style="15" customWidth="1" collapsed="1"/>
    <col min="1783" max="1794" width="14.33203125" style="15" customWidth="1" collapsed="1"/>
    <col min="1795" max="2037" width="11.5" style="15" collapsed="1"/>
    <col min="2038" max="2038" width="57.1640625" style="15" customWidth="1" collapsed="1"/>
    <col min="2039" max="2050" width="14.33203125" style="15" customWidth="1" collapsed="1"/>
    <col min="2051" max="2293" width="11.5" style="15" collapsed="1"/>
    <col min="2294" max="2294" width="57.1640625" style="15" customWidth="1" collapsed="1"/>
    <col min="2295" max="2306" width="14.33203125" style="15" customWidth="1" collapsed="1"/>
    <col min="2307" max="2549" width="11.5" style="15" collapsed="1"/>
    <col min="2550" max="2550" width="57.1640625" style="15" customWidth="1" collapsed="1"/>
    <col min="2551" max="2562" width="14.33203125" style="15" customWidth="1" collapsed="1"/>
    <col min="2563" max="2805" width="11.5" style="15" collapsed="1"/>
    <col min="2806" max="2806" width="57.1640625" style="15" customWidth="1" collapsed="1"/>
    <col min="2807" max="2818" width="14.33203125" style="15" customWidth="1" collapsed="1"/>
    <col min="2819" max="3061" width="11.5" style="15" collapsed="1"/>
    <col min="3062" max="3062" width="57.1640625" style="15" customWidth="1" collapsed="1"/>
    <col min="3063" max="3074" width="14.33203125" style="15" customWidth="1" collapsed="1"/>
    <col min="3075" max="3317" width="11.5" style="15" collapsed="1"/>
    <col min="3318" max="3318" width="57.1640625" style="15" customWidth="1" collapsed="1"/>
    <col min="3319" max="3330" width="14.33203125" style="15" customWidth="1" collapsed="1"/>
    <col min="3331" max="3573" width="11.5" style="15" collapsed="1"/>
    <col min="3574" max="3574" width="57.1640625" style="15" customWidth="1" collapsed="1"/>
    <col min="3575" max="3586" width="14.33203125" style="15" customWidth="1" collapsed="1"/>
    <col min="3587" max="3829" width="11.5" style="15" collapsed="1"/>
    <col min="3830" max="3830" width="57.1640625" style="15" customWidth="1" collapsed="1"/>
    <col min="3831" max="3842" width="14.33203125" style="15" customWidth="1" collapsed="1"/>
    <col min="3843" max="4085" width="11.5" style="15" collapsed="1"/>
    <col min="4086" max="4086" width="57.1640625" style="15" customWidth="1" collapsed="1"/>
    <col min="4087" max="4098" width="14.33203125" style="15" customWidth="1" collapsed="1"/>
    <col min="4099" max="4341" width="11.5" style="15" collapsed="1"/>
    <col min="4342" max="4342" width="57.1640625" style="15" customWidth="1" collapsed="1"/>
    <col min="4343" max="4354" width="14.33203125" style="15" customWidth="1" collapsed="1"/>
    <col min="4355" max="4597" width="11.5" style="15" collapsed="1"/>
    <col min="4598" max="4598" width="57.1640625" style="15" customWidth="1" collapsed="1"/>
    <col min="4599" max="4610" width="14.33203125" style="15" customWidth="1" collapsed="1"/>
    <col min="4611" max="4853" width="11.5" style="15" collapsed="1"/>
    <col min="4854" max="4854" width="57.1640625" style="15" customWidth="1" collapsed="1"/>
    <col min="4855" max="4866" width="14.33203125" style="15" customWidth="1" collapsed="1"/>
    <col min="4867" max="5109" width="11.5" style="15" collapsed="1"/>
    <col min="5110" max="5110" width="57.1640625" style="15" customWidth="1" collapsed="1"/>
    <col min="5111" max="5122" width="14.33203125" style="15" customWidth="1" collapsed="1"/>
    <col min="5123" max="5365" width="11.5" style="15" collapsed="1"/>
    <col min="5366" max="5366" width="57.1640625" style="15" customWidth="1" collapsed="1"/>
    <col min="5367" max="5378" width="14.33203125" style="15" customWidth="1" collapsed="1"/>
    <col min="5379" max="5621" width="11.5" style="15" collapsed="1"/>
    <col min="5622" max="5622" width="57.1640625" style="15" customWidth="1" collapsed="1"/>
    <col min="5623" max="5634" width="14.33203125" style="15" customWidth="1" collapsed="1"/>
    <col min="5635" max="5877" width="11.5" style="15" collapsed="1"/>
    <col min="5878" max="5878" width="57.1640625" style="15" customWidth="1" collapsed="1"/>
    <col min="5879" max="5890" width="14.33203125" style="15" customWidth="1" collapsed="1"/>
    <col min="5891" max="6133" width="11.5" style="15" collapsed="1"/>
    <col min="6134" max="6134" width="57.1640625" style="15" customWidth="1" collapsed="1"/>
    <col min="6135" max="6146" width="14.33203125" style="15" customWidth="1" collapsed="1"/>
    <col min="6147" max="6389" width="11.5" style="15" collapsed="1"/>
    <col min="6390" max="6390" width="57.1640625" style="15" customWidth="1" collapsed="1"/>
    <col min="6391" max="6402" width="14.33203125" style="15" customWidth="1" collapsed="1"/>
    <col min="6403" max="6645" width="11.5" style="15" collapsed="1"/>
    <col min="6646" max="6646" width="57.1640625" style="15" customWidth="1" collapsed="1"/>
    <col min="6647" max="6658" width="14.33203125" style="15" customWidth="1" collapsed="1"/>
    <col min="6659" max="6901" width="11.5" style="15" collapsed="1"/>
    <col min="6902" max="6902" width="57.1640625" style="15" customWidth="1" collapsed="1"/>
    <col min="6903" max="6914" width="14.33203125" style="15" customWidth="1" collapsed="1"/>
    <col min="6915" max="7157" width="11.5" style="15" collapsed="1"/>
    <col min="7158" max="7158" width="57.1640625" style="15" customWidth="1" collapsed="1"/>
    <col min="7159" max="7170" width="14.33203125" style="15" customWidth="1" collapsed="1"/>
    <col min="7171" max="7413" width="11.5" style="15" collapsed="1"/>
    <col min="7414" max="7414" width="57.1640625" style="15" customWidth="1" collapsed="1"/>
    <col min="7415" max="7426" width="14.33203125" style="15" customWidth="1" collapsed="1"/>
    <col min="7427" max="7669" width="11.5" style="15" collapsed="1"/>
    <col min="7670" max="7670" width="57.1640625" style="15" customWidth="1" collapsed="1"/>
    <col min="7671" max="7682" width="14.33203125" style="15" customWidth="1" collapsed="1"/>
    <col min="7683" max="7925" width="11.5" style="15" collapsed="1"/>
    <col min="7926" max="7926" width="57.1640625" style="15" customWidth="1" collapsed="1"/>
    <col min="7927" max="7938" width="14.33203125" style="15" customWidth="1" collapsed="1"/>
    <col min="7939" max="8181" width="11.5" style="15" collapsed="1"/>
    <col min="8182" max="8182" width="57.1640625" style="15" customWidth="1" collapsed="1"/>
    <col min="8183" max="8194" width="14.33203125" style="15" customWidth="1" collapsed="1"/>
    <col min="8195" max="8437" width="11.5" style="15" collapsed="1"/>
    <col min="8438" max="8438" width="57.1640625" style="15" customWidth="1" collapsed="1"/>
    <col min="8439" max="8450" width="14.33203125" style="15" customWidth="1" collapsed="1"/>
    <col min="8451" max="8693" width="11.5" style="15" collapsed="1"/>
    <col min="8694" max="8694" width="57.1640625" style="15" customWidth="1" collapsed="1"/>
    <col min="8695" max="8706" width="14.33203125" style="15" customWidth="1" collapsed="1"/>
    <col min="8707" max="8949" width="11.5" style="15" collapsed="1"/>
    <col min="8950" max="8950" width="57.1640625" style="15" customWidth="1" collapsed="1"/>
    <col min="8951" max="8962" width="14.33203125" style="15" customWidth="1" collapsed="1"/>
    <col min="8963" max="9205" width="11.5" style="15" collapsed="1"/>
    <col min="9206" max="9206" width="57.1640625" style="15" customWidth="1" collapsed="1"/>
    <col min="9207" max="9218" width="14.33203125" style="15" customWidth="1" collapsed="1"/>
    <col min="9219" max="9461" width="11.5" style="15" collapsed="1"/>
    <col min="9462" max="9462" width="57.1640625" style="15" customWidth="1" collapsed="1"/>
    <col min="9463" max="9474" width="14.33203125" style="15" customWidth="1" collapsed="1"/>
    <col min="9475" max="9717" width="11.5" style="15" collapsed="1"/>
    <col min="9718" max="9718" width="57.1640625" style="15" customWidth="1" collapsed="1"/>
    <col min="9719" max="9730" width="14.33203125" style="15" customWidth="1" collapsed="1"/>
    <col min="9731" max="9973" width="11.5" style="15" collapsed="1"/>
    <col min="9974" max="9974" width="57.1640625" style="15" customWidth="1" collapsed="1"/>
    <col min="9975" max="9986" width="14.33203125" style="15" customWidth="1" collapsed="1"/>
    <col min="9987" max="10229" width="11.5" style="15" collapsed="1"/>
    <col min="10230" max="10230" width="57.1640625" style="15" customWidth="1" collapsed="1"/>
    <col min="10231" max="10242" width="14.33203125" style="15" customWidth="1" collapsed="1"/>
    <col min="10243" max="10485" width="11.5" style="15" collapsed="1"/>
    <col min="10486" max="10486" width="57.1640625" style="15" customWidth="1" collapsed="1"/>
    <col min="10487" max="10498" width="14.33203125" style="15" customWidth="1" collapsed="1"/>
    <col min="10499" max="10741" width="11.5" style="15" collapsed="1"/>
    <col min="10742" max="10742" width="57.1640625" style="15" customWidth="1" collapsed="1"/>
    <col min="10743" max="10754" width="14.33203125" style="15" customWidth="1" collapsed="1"/>
    <col min="10755" max="10997" width="11.5" style="15" collapsed="1"/>
    <col min="10998" max="10998" width="57.1640625" style="15" customWidth="1" collapsed="1"/>
    <col min="10999" max="11010" width="14.33203125" style="15" customWidth="1" collapsed="1"/>
    <col min="11011" max="11253" width="11.5" style="15" collapsed="1"/>
    <col min="11254" max="11254" width="57.1640625" style="15" customWidth="1" collapsed="1"/>
    <col min="11255" max="11266" width="14.33203125" style="15" customWidth="1" collapsed="1"/>
    <col min="11267" max="11509" width="11.5" style="15" collapsed="1"/>
    <col min="11510" max="11510" width="57.1640625" style="15" customWidth="1" collapsed="1"/>
    <col min="11511" max="11522" width="14.33203125" style="15" customWidth="1" collapsed="1"/>
    <col min="11523" max="11765" width="11.5" style="15" collapsed="1"/>
    <col min="11766" max="11766" width="57.1640625" style="15" customWidth="1" collapsed="1"/>
    <col min="11767" max="11778" width="14.33203125" style="15" customWidth="1" collapsed="1"/>
    <col min="11779" max="12021" width="11.5" style="15" collapsed="1"/>
    <col min="12022" max="12022" width="57.1640625" style="15" customWidth="1" collapsed="1"/>
    <col min="12023" max="12034" width="14.33203125" style="15" customWidth="1" collapsed="1"/>
    <col min="12035" max="12277" width="11.5" style="15" collapsed="1"/>
    <col min="12278" max="12278" width="57.1640625" style="15" customWidth="1" collapsed="1"/>
    <col min="12279" max="12290" width="14.33203125" style="15" customWidth="1" collapsed="1"/>
    <col min="12291" max="12533" width="11.5" style="15" collapsed="1"/>
    <col min="12534" max="12534" width="57.1640625" style="15" customWidth="1" collapsed="1"/>
    <col min="12535" max="12546" width="14.33203125" style="15" customWidth="1" collapsed="1"/>
    <col min="12547" max="12789" width="11.5" style="15" collapsed="1"/>
    <col min="12790" max="12790" width="57.1640625" style="15" customWidth="1" collapsed="1"/>
    <col min="12791" max="12802" width="14.33203125" style="15" customWidth="1" collapsed="1"/>
    <col min="12803" max="13045" width="11.5" style="15" collapsed="1"/>
    <col min="13046" max="13046" width="57.1640625" style="15" customWidth="1" collapsed="1"/>
    <col min="13047" max="13058" width="14.33203125" style="15" customWidth="1" collapsed="1"/>
    <col min="13059" max="13301" width="11.5" style="15" collapsed="1"/>
    <col min="13302" max="13302" width="57.1640625" style="15" customWidth="1" collapsed="1"/>
    <col min="13303" max="13314" width="14.33203125" style="15" customWidth="1" collapsed="1"/>
    <col min="13315" max="13557" width="11.5" style="15" collapsed="1"/>
    <col min="13558" max="13558" width="57.1640625" style="15" customWidth="1" collapsed="1"/>
    <col min="13559" max="13570" width="14.33203125" style="15" customWidth="1" collapsed="1"/>
    <col min="13571" max="13813" width="11.5" style="15" collapsed="1"/>
    <col min="13814" max="13814" width="57.1640625" style="15" customWidth="1" collapsed="1"/>
    <col min="13815" max="13826" width="14.33203125" style="15" customWidth="1" collapsed="1"/>
    <col min="13827" max="14069" width="11.5" style="15" collapsed="1"/>
    <col min="14070" max="14070" width="57.1640625" style="15" customWidth="1" collapsed="1"/>
    <col min="14071" max="14082" width="14.33203125" style="15" customWidth="1" collapsed="1"/>
    <col min="14083" max="14325" width="11.5" style="15" collapsed="1"/>
    <col min="14326" max="14326" width="57.1640625" style="15" customWidth="1" collapsed="1"/>
    <col min="14327" max="14338" width="14.33203125" style="15" customWidth="1" collapsed="1"/>
    <col min="14339" max="14581" width="11.5" style="15" collapsed="1"/>
    <col min="14582" max="14582" width="57.1640625" style="15" customWidth="1" collapsed="1"/>
    <col min="14583" max="14594" width="14.33203125" style="15" customWidth="1" collapsed="1"/>
    <col min="14595" max="14837" width="11.5" style="15" collapsed="1"/>
    <col min="14838" max="14838" width="57.1640625" style="15" customWidth="1" collapsed="1"/>
    <col min="14839" max="14850" width="14.33203125" style="15" customWidth="1" collapsed="1"/>
    <col min="14851" max="15093" width="11.5" style="15" collapsed="1"/>
    <col min="15094" max="15094" width="57.1640625" style="15" customWidth="1" collapsed="1"/>
    <col min="15095" max="15106" width="14.33203125" style="15" customWidth="1" collapsed="1"/>
    <col min="15107" max="15349" width="11.5" style="15" collapsed="1"/>
    <col min="15350" max="15350" width="57.1640625" style="15" customWidth="1" collapsed="1"/>
    <col min="15351" max="15362" width="14.33203125" style="15" customWidth="1" collapsed="1"/>
    <col min="15363" max="15605" width="11.5" style="15" collapsed="1"/>
    <col min="15606" max="15606" width="57.1640625" style="15" customWidth="1" collapsed="1"/>
    <col min="15607" max="15618" width="14.33203125" style="15" customWidth="1" collapsed="1"/>
    <col min="15619" max="15861" width="11.5" style="15" collapsed="1"/>
    <col min="15862" max="15862" width="57.1640625" style="15" customWidth="1" collapsed="1"/>
    <col min="15863" max="15874" width="14.33203125" style="15" customWidth="1" collapsed="1"/>
    <col min="15875" max="16117" width="11.5" style="15" collapsed="1"/>
    <col min="16118" max="16118" width="57.1640625" style="15" customWidth="1" collapsed="1"/>
    <col min="16119" max="16130" width="14.33203125" style="15" customWidth="1" collapsed="1"/>
    <col min="16131" max="16131" width="11.5" style="15" collapsed="1"/>
    <col min="16132" max="16140" width="11.5" style="15"/>
    <col min="16141" max="16384" width="11.5" style="15" collapsed="1"/>
  </cols>
  <sheetData>
    <row r="1" spans="1:4" ht="15" customHeight="1" x14ac:dyDescent="0.2">
      <c r="A1" s="59" t="s">
        <v>30</v>
      </c>
      <c r="B1" s="59"/>
      <c r="C1" s="59"/>
      <c r="D1" s="59"/>
    </row>
    <row r="2" spans="1:4" s="16" customFormat="1" ht="16" customHeight="1" x14ac:dyDescent="0.25">
      <c r="A2" s="245" t="s">
        <v>450</v>
      </c>
      <c r="B2" s="245"/>
      <c r="C2" s="245"/>
      <c r="D2" s="245"/>
    </row>
    <row r="3" spans="1:4" s="16" customFormat="1" ht="15" customHeight="1" x14ac:dyDescent="0.25">
      <c r="A3" s="247" t="s">
        <v>303</v>
      </c>
      <c r="B3" s="247"/>
      <c r="C3" s="247"/>
      <c r="D3" s="247"/>
    </row>
    <row r="5" spans="1:4" ht="17" x14ac:dyDescent="0.2">
      <c r="A5" s="20"/>
      <c r="B5" s="147">
        <v>2025</v>
      </c>
      <c r="C5" s="147">
        <v>2024</v>
      </c>
      <c r="D5" s="147">
        <v>2023</v>
      </c>
    </row>
    <row r="6" spans="1:4" ht="17" x14ac:dyDescent="0.2">
      <c r="A6" s="93" t="s">
        <v>418</v>
      </c>
      <c r="B6" s="158">
        <f>SUM(B7:B13)</f>
        <v>340700.07621815003</v>
      </c>
      <c r="C6" s="158">
        <f>SUM(C7:C13)</f>
        <v>337164.81310000003</v>
      </c>
      <c r="D6" s="158">
        <v>330181</v>
      </c>
    </row>
    <row r="7" spans="1:4" ht="17" x14ac:dyDescent="0.2">
      <c r="A7" s="94" t="s">
        <v>419</v>
      </c>
      <c r="B7" s="148">
        <v>12493</v>
      </c>
      <c r="C7" s="148">
        <v>12560</v>
      </c>
      <c r="D7" s="148">
        <v>13276</v>
      </c>
    </row>
    <row r="8" spans="1:4" ht="17" x14ac:dyDescent="0.2">
      <c r="A8" s="94" t="s">
        <v>420</v>
      </c>
      <c r="B8" s="148">
        <v>134755</v>
      </c>
      <c r="C8" s="148">
        <v>134835</v>
      </c>
      <c r="D8" s="148">
        <v>133004</v>
      </c>
    </row>
    <row r="9" spans="1:4" ht="17" x14ac:dyDescent="0.2">
      <c r="A9" s="94" t="s">
        <v>421</v>
      </c>
      <c r="B9" s="148">
        <v>115099.18641312003</v>
      </c>
      <c r="C9" s="148">
        <v>112489.43160000001</v>
      </c>
      <c r="D9" s="148">
        <v>108434</v>
      </c>
    </row>
    <row r="10" spans="1:4" ht="17" x14ac:dyDescent="0.2">
      <c r="A10" s="94" t="s">
        <v>422</v>
      </c>
      <c r="B10" s="148">
        <v>25060.735987919998</v>
      </c>
      <c r="C10" s="148">
        <v>25522.696799999998</v>
      </c>
      <c r="D10" s="148">
        <v>25101</v>
      </c>
    </row>
    <row r="11" spans="1:4" ht="17" x14ac:dyDescent="0.2">
      <c r="A11" s="94" t="s">
        <v>423</v>
      </c>
      <c r="B11" s="148">
        <v>3038.0563995600005</v>
      </c>
      <c r="C11" s="148">
        <v>3072.7788000000005</v>
      </c>
      <c r="D11" s="148">
        <v>2962</v>
      </c>
    </row>
    <row r="12" spans="1:4" ht="17" x14ac:dyDescent="0.2">
      <c r="A12" s="115" t="s">
        <v>424</v>
      </c>
      <c r="B12" s="145">
        <v>5209.0974175499996</v>
      </c>
      <c r="C12" s="145">
        <v>5237.9058999999997</v>
      </c>
      <c r="D12" s="145">
        <v>5561</v>
      </c>
    </row>
    <row r="13" spans="1:4" ht="17" x14ac:dyDescent="0.2">
      <c r="A13" s="97" t="s">
        <v>425</v>
      </c>
      <c r="B13" s="148">
        <v>45045</v>
      </c>
      <c r="C13" s="148">
        <v>43447</v>
      </c>
      <c r="D13" s="148">
        <v>41843</v>
      </c>
    </row>
    <row r="14" spans="1:4" ht="17" x14ac:dyDescent="0.2">
      <c r="A14" s="95" t="s">
        <v>426</v>
      </c>
      <c r="B14" s="160">
        <f>SUM(B15:B16)</f>
        <v>16252</v>
      </c>
      <c r="C14" s="160">
        <f>SUM(C15:C16)</f>
        <v>14543</v>
      </c>
      <c r="D14" s="160">
        <f>SUM(D15:D16)</f>
        <v>12592</v>
      </c>
    </row>
    <row r="15" spans="1:4" ht="17" x14ac:dyDescent="0.2">
      <c r="A15" s="115" t="s">
        <v>427</v>
      </c>
      <c r="B15" s="145">
        <v>7682</v>
      </c>
      <c r="C15" s="145">
        <v>7732</v>
      </c>
      <c r="D15" s="145">
        <v>7368</v>
      </c>
    </row>
    <row r="16" spans="1:4" ht="17" x14ac:dyDescent="0.2">
      <c r="A16" s="94" t="s">
        <v>428</v>
      </c>
      <c r="B16" s="148">
        <v>8570</v>
      </c>
      <c r="C16" s="148">
        <v>6811</v>
      </c>
      <c r="D16" s="148">
        <v>5224</v>
      </c>
    </row>
  </sheetData>
  <mergeCells count="2">
    <mergeCell ref="A2:D2"/>
    <mergeCell ref="A3:D3"/>
  </mergeCells>
  <hyperlinks>
    <hyperlink ref="A3" location="'ukhd-weitere-ambulante-leistung'!A1" tooltip="Gehe zu ukhd-weitere-ambulante-leistung" display="Weitere Ambulante Leistungen – UKHD" xr:uid="{82398C9F-7604-CB4E-A9E5-83D3F7931776}"/>
    <hyperlink ref="A1:D1" location="Index!A1" display="Zurück zum Index" xr:uid="{9558877B-7522-294A-B408-716E63BF35D5}"/>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3F2F-5669-0547-9C4E-0321BAFFF6D8}">
  <sheetPr>
    <pageSetUpPr fitToPage="1"/>
  </sheetPr>
  <dimension ref="A1:O22"/>
  <sheetViews>
    <sheetView showGridLines="0" zoomScaleNormal="100" workbookViewId="0">
      <selection activeCell="B12" sqref="B12"/>
    </sheetView>
  </sheetViews>
  <sheetFormatPr baseColWidth="10" defaultColWidth="11.5" defaultRowHeight="16" x14ac:dyDescent="0.2"/>
  <cols>
    <col min="1" max="1" width="54.5" style="15" customWidth="1" collapsed="1"/>
    <col min="2" max="3" width="16.83203125" style="15" customWidth="1"/>
    <col min="4" max="4" width="16.83203125" style="14" customWidth="1" collapsed="1"/>
    <col min="5" max="15" width="11.5" style="15"/>
    <col min="16" max="237" width="11.5" style="15" collapsed="1"/>
    <col min="238" max="238" width="57.1640625" style="15" customWidth="1" collapsed="1"/>
    <col min="239" max="250" width="14.33203125" style="15" customWidth="1" collapsed="1"/>
    <col min="251" max="493" width="11.5" style="15" collapsed="1"/>
    <col min="494" max="494" width="57.1640625" style="15" customWidth="1" collapsed="1"/>
    <col min="495" max="506" width="14.33203125" style="15" customWidth="1" collapsed="1"/>
    <col min="507" max="749" width="11.5" style="15" collapsed="1"/>
    <col min="750" max="750" width="57.1640625" style="15" customWidth="1" collapsed="1"/>
    <col min="751" max="762" width="14.33203125" style="15" customWidth="1" collapsed="1"/>
    <col min="763" max="1005" width="11.5" style="15" collapsed="1"/>
    <col min="1006" max="1006" width="57.1640625" style="15" customWidth="1" collapsed="1"/>
    <col min="1007" max="1018" width="14.33203125" style="15" customWidth="1" collapsed="1"/>
    <col min="1019" max="1261" width="11.5" style="15" collapsed="1"/>
    <col min="1262" max="1262" width="57.1640625" style="15" customWidth="1" collapsed="1"/>
    <col min="1263" max="1274" width="14.33203125" style="15" customWidth="1" collapsed="1"/>
    <col min="1275" max="1517" width="11.5" style="15" collapsed="1"/>
    <col min="1518" max="1518" width="57.1640625" style="15" customWidth="1" collapsed="1"/>
    <col min="1519" max="1530" width="14.33203125" style="15" customWidth="1" collapsed="1"/>
    <col min="1531" max="1773" width="11.5" style="15" collapsed="1"/>
    <col min="1774" max="1774" width="57.1640625" style="15" customWidth="1" collapsed="1"/>
    <col min="1775" max="1786" width="14.33203125" style="15" customWidth="1" collapsed="1"/>
    <col min="1787" max="2029" width="11.5" style="15" collapsed="1"/>
    <col min="2030" max="2030" width="57.1640625" style="15" customWidth="1" collapsed="1"/>
    <col min="2031" max="2042" width="14.33203125" style="15" customWidth="1" collapsed="1"/>
    <col min="2043" max="2285" width="11.5" style="15" collapsed="1"/>
    <col min="2286" max="2286" width="57.1640625" style="15" customWidth="1" collapsed="1"/>
    <col min="2287" max="2298" width="14.33203125" style="15" customWidth="1" collapsed="1"/>
    <col min="2299" max="2541" width="11.5" style="15" collapsed="1"/>
    <col min="2542" max="2542" width="57.1640625" style="15" customWidth="1" collapsed="1"/>
    <col min="2543" max="2554" width="14.33203125" style="15" customWidth="1" collapsed="1"/>
    <col min="2555" max="2797" width="11.5" style="15" collapsed="1"/>
    <col min="2798" max="2798" width="57.1640625" style="15" customWidth="1" collapsed="1"/>
    <col min="2799" max="2810" width="14.33203125" style="15" customWidth="1" collapsed="1"/>
    <col min="2811" max="3053" width="11.5" style="15" collapsed="1"/>
    <col min="3054" max="3054" width="57.1640625" style="15" customWidth="1" collapsed="1"/>
    <col min="3055" max="3066" width="14.33203125" style="15" customWidth="1" collapsed="1"/>
    <col min="3067" max="3309" width="11.5" style="15" collapsed="1"/>
    <col min="3310" max="3310" width="57.1640625" style="15" customWidth="1" collapsed="1"/>
    <col min="3311" max="3322" width="14.33203125" style="15" customWidth="1" collapsed="1"/>
    <col min="3323" max="3565" width="11.5" style="15" collapsed="1"/>
    <col min="3566" max="3566" width="57.1640625" style="15" customWidth="1" collapsed="1"/>
    <col min="3567" max="3578" width="14.33203125" style="15" customWidth="1" collapsed="1"/>
    <col min="3579" max="3821" width="11.5" style="15" collapsed="1"/>
    <col min="3822" max="3822" width="57.1640625" style="15" customWidth="1" collapsed="1"/>
    <col min="3823" max="3834" width="14.33203125" style="15" customWidth="1" collapsed="1"/>
    <col min="3835" max="4077" width="11.5" style="15" collapsed="1"/>
    <col min="4078" max="4078" width="57.1640625" style="15" customWidth="1" collapsed="1"/>
    <col min="4079" max="4090" width="14.33203125" style="15" customWidth="1" collapsed="1"/>
    <col min="4091" max="4333" width="11.5" style="15" collapsed="1"/>
    <col min="4334" max="4334" width="57.1640625" style="15" customWidth="1" collapsed="1"/>
    <col min="4335" max="4346" width="14.33203125" style="15" customWidth="1" collapsed="1"/>
    <col min="4347" max="4589" width="11.5" style="15" collapsed="1"/>
    <col min="4590" max="4590" width="57.1640625" style="15" customWidth="1" collapsed="1"/>
    <col min="4591" max="4602" width="14.33203125" style="15" customWidth="1" collapsed="1"/>
    <col min="4603" max="4845" width="11.5" style="15" collapsed="1"/>
    <col min="4846" max="4846" width="57.1640625" style="15" customWidth="1" collapsed="1"/>
    <col min="4847" max="4858" width="14.33203125" style="15" customWidth="1" collapsed="1"/>
    <col min="4859" max="5101" width="11.5" style="15" collapsed="1"/>
    <col min="5102" max="5102" width="57.1640625" style="15" customWidth="1" collapsed="1"/>
    <col min="5103" max="5114" width="14.33203125" style="15" customWidth="1" collapsed="1"/>
    <col min="5115" max="5357" width="11.5" style="15" collapsed="1"/>
    <col min="5358" max="5358" width="57.1640625" style="15" customWidth="1" collapsed="1"/>
    <col min="5359" max="5370" width="14.33203125" style="15" customWidth="1" collapsed="1"/>
    <col min="5371" max="5613" width="11.5" style="15" collapsed="1"/>
    <col min="5614" max="5614" width="57.1640625" style="15" customWidth="1" collapsed="1"/>
    <col min="5615" max="5626" width="14.33203125" style="15" customWidth="1" collapsed="1"/>
    <col min="5627" max="5869" width="11.5" style="15" collapsed="1"/>
    <col min="5870" max="5870" width="57.1640625" style="15" customWidth="1" collapsed="1"/>
    <col min="5871" max="5882" width="14.33203125" style="15" customWidth="1" collapsed="1"/>
    <col min="5883" max="6125" width="11.5" style="15" collapsed="1"/>
    <col min="6126" max="6126" width="57.1640625" style="15" customWidth="1" collapsed="1"/>
    <col min="6127" max="6138" width="14.33203125" style="15" customWidth="1" collapsed="1"/>
    <col min="6139" max="6381" width="11.5" style="15" collapsed="1"/>
    <col min="6382" max="6382" width="57.1640625" style="15" customWidth="1" collapsed="1"/>
    <col min="6383" max="6394" width="14.33203125" style="15" customWidth="1" collapsed="1"/>
    <col min="6395" max="6637" width="11.5" style="15" collapsed="1"/>
    <col min="6638" max="6638" width="57.1640625" style="15" customWidth="1" collapsed="1"/>
    <col min="6639" max="6650" width="14.33203125" style="15" customWidth="1" collapsed="1"/>
    <col min="6651" max="6893" width="11.5" style="15" collapsed="1"/>
    <col min="6894" max="6894" width="57.1640625" style="15" customWidth="1" collapsed="1"/>
    <col min="6895" max="6906" width="14.33203125" style="15" customWidth="1" collapsed="1"/>
    <col min="6907" max="7149" width="11.5" style="15" collapsed="1"/>
    <col min="7150" max="7150" width="57.1640625" style="15" customWidth="1" collapsed="1"/>
    <col min="7151" max="7162" width="14.33203125" style="15" customWidth="1" collapsed="1"/>
    <col min="7163" max="7405" width="11.5" style="15" collapsed="1"/>
    <col min="7406" max="7406" width="57.1640625" style="15" customWidth="1" collapsed="1"/>
    <col min="7407" max="7418" width="14.33203125" style="15" customWidth="1" collapsed="1"/>
    <col min="7419" max="7661" width="11.5" style="15" collapsed="1"/>
    <col min="7662" max="7662" width="57.1640625" style="15" customWidth="1" collapsed="1"/>
    <col min="7663" max="7674" width="14.33203125" style="15" customWidth="1" collapsed="1"/>
    <col min="7675" max="7917" width="11.5" style="15" collapsed="1"/>
    <col min="7918" max="7918" width="57.1640625" style="15" customWidth="1" collapsed="1"/>
    <col min="7919" max="7930" width="14.33203125" style="15" customWidth="1" collapsed="1"/>
    <col min="7931" max="8173" width="11.5" style="15" collapsed="1"/>
    <col min="8174" max="8174" width="57.1640625" style="15" customWidth="1" collapsed="1"/>
    <col min="8175" max="8186" width="14.33203125" style="15" customWidth="1" collapsed="1"/>
    <col min="8187" max="8429" width="11.5" style="15" collapsed="1"/>
    <col min="8430" max="8430" width="57.1640625" style="15" customWidth="1" collapsed="1"/>
    <col min="8431" max="8442" width="14.33203125" style="15" customWidth="1" collapsed="1"/>
    <col min="8443" max="8685" width="11.5" style="15" collapsed="1"/>
    <col min="8686" max="8686" width="57.1640625" style="15" customWidth="1" collapsed="1"/>
    <col min="8687" max="8698" width="14.33203125" style="15" customWidth="1" collapsed="1"/>
    <col min="8699" max="8941" width="11.5" style="15" collapsed="1"/>
    <col min="8942" max="8942" width="57.1640625" style="15" customWidth="1" collapsed="1"/>
    <col min="8943" max="8954" width="14.33203125" style="15" customWidth="1" collapsed="1"/>
    <col min="8955" max="9197" width="11.5" style="15" collapsed="1"/>
    <col min="9198" max="9198" width="57.1640625" style="15" customWidth="1" collapsed="1"/>
    <col min="9199" max="9210" width="14.33203125" style="15" customWidth="1" collapsed="1"/>
    <col min="9211" max="9453" width="11.5" style="15" collapsed="1"/>
    <col min="9454" max="9454" width="57.1640625" style="15" customWidth="1" collapsed="1"/>
    <col min="9455" max="9466" width="14.33203125" style="15" customWidth="1" collapsed="1"/>
    <col min="9467" max="9709" width="11.5" style="15" collapsed="1"/>
    <col min="9710" max="9710" width="57.1640625" style="15" customWidth="1" collapsed="1"/>
    <col min="9711" max="9722" width="14.33203125" style="15" customWidth="1" collapsed="1"/>
    <col min="9723" max="9965" width="11.5" style="15" collapsed="1"/>
    <col min="9966" max="9966" width="57.1640625" style="15" customWidth="1" collapsed="1"/>
    <col min="9967" max="9978" width="14.33203125" style="15" customWidth="1" collapsed="1"/>
    <col min="9979" max="10221" width="11.5" style="15" collapsed="1"/>
    <col min="10222" max="10222" width="57.1640625" style="15" customWidth="1" collapsed="1"/>
    <col min="10223" max="10234" width="14.33203125" style="15" customWidth="1" collapsed="1"/>
    <col min="10235" max="10477" width="11.5" style="15" collapsed="1"/>
    <col min="10478" max="10478" width="57.1640625" style="15" customWidth="1" collapsed="1"/>
    <col min="10479" max="10490" width="14.33203125" style="15" customWidth="1" collapsed="1"/>
    <col min="10491" max="10733" width="11.5" style="15" collapsed="1"/>
    <col min="10734" max="10734" width="57.1640625" style="15" customWidth="1" collapsed="1"/>
    <col min="10735" max="10746" width="14.33203125" style="15" customWidth="1" collapsed="1"/>
    <col min="10747" max="10989" width="11.5" style="15" collapsed="1"/>
    <col min="10990" max="10990" width="57.1640625" style="15" customWidth="1" collapsed="1"/>
    <col min="10991" max="11002" width="14.33203125" style="15" customWidth="1" collapsed="1"/>
    <col min="11003" max="11245" width="11.5" style="15" collapsed="1"/>
    <col min="11246" max="11246" width="57.1640625" style="15" customWidth="1" collapsed="1"/>
    <col min="11247" max="11258" width="14.33203125" style="15" customWidth="1" collapsed="1"/>
    <col min="11259" max="11501" width="11.5" style="15" collapsed="1"/>
    <col min="11502" max="11502" width="57.1640625" style="15" customWidth="1" collapsed="1"/>
    <col min="11503" max="11514" width="14.33203125" style="15" customWidth="1" collapsed="1"/>
    <col min="11515" max="11757" width="11.5" style="15" collapsed="1"/>
    <col min="11758" max="11758" width="57.1640625" style="15" customWidth="1" collapsed="1"/>
    <col min="11759" max="11770" width="14.33203125" style="15" customWidth="1" collapsed="1"/>
    <col min="11771" max="12013" width="11.5" style="15" collapsed="1"/>
    <col min="12014" max="12014" width="57.1640625" style="15" customWidth="1" collapsed="1"/>
    <col min="12015" max="12026" width="14.33203125" style="15" customWidth="1" collapsed="1"/>
    <col min="12027" max="12269" width="11.5" style="15" collapsed="1"/>
    <col min="12270" max="12270" width="57.1640625" style="15" customWidth="1" collapsed="1"/>
    <col min="12271" max="12282" width="14.33203125" style="15" customWidth="1" collapsed="1"/>
    <col min="12283" max="12525" width="11.5" style="15" collapsed="1"/>
    <col min="12526" max="12526" width="57.1640625" style="15" customWidth="1" collapsed="1"/>
    <col min="12527" max="12538" width="14.33203125" style="15" customWidth="1" collapsed="1"/>
    <col min="12539" max="12781" width="11.5" style="15" collapsed="1"/>
    <col min="12782" max="12782" width="57.1640625" style="15" customWidth="1" collapsed="1"/>
    <col min="12783" max="12794" width="14.33203125" style="15" customWidth="1" collapsed="1"/>
    <col min="12795" max="13037" width="11.5" style="15" collapsed="1"/>
    <col min="13038" max="13038" width="57.1640625" style="15" customWidth="1" collapsed="1"/>
    <col min="13039" max="13050" width="14.33203125" style="15" customWidth="1" collapsed="1"/>
    <col min="13051" max="13293" width="11.5" style="15" collapsed="1"/>
    <col min="13294" max="13294" width="57.1640625" style="15" customWidth="1" collapsed="1"/>
    <col min="13295" max="13306" width="14.33203125" style="15" customWidth="1" collapsed="1"/>
    <col min="13307" max="13549" width="11.5" style="15" collapsed="1"/>
    <col min="13550" max="13550" width="57.1640625" style="15" customWidth="1" collapsed="1"/>
    <col min="13551" max="13562" width="14.33203125" style="15" customWidth="1" collapsed="1"/>
    <col min="13563" max="13805" width="11.5" style="15" collapsed="1"/>
    <col min="13806" max="13806" width="57.1640625" style="15" customWidth="1" collapsed="1"/>
    <col min="13807" max="13818" width="14.33203125" style="15" customWidth="1" collapsed="1"/>
    <col min="13819" max="14061" width="11.5" style="15" collapsed="1"/>
    <col min="14062" max="14062" width="57.1640625" style="15" customWidth="1" collapsed="1"/>
    <col min="14063" max="14074" width="14.33203125" style="15" customWidth="1" collapsed="1"/>
    <col min="14075" max="14317" width="11.5" style="15" collapsed="1"/>
    <col min="14318" max="14318" width="57.1640625" style="15" customWidth="1" collapsed="1"/>
    <col min="14319" max="14330" width="14.33203125" style="15" customWidth="1" collapsed="1"/>
    <col min="14331" max="14573" width="11.5" style="15" collapsed="1"/>
    <col min="14574" max="14574" width="57.1640625" style="15" customWidth="1" collapsed="1"/>
    <col min="14575" max="14586" width="14.33203125" style="15" customWidth="1" collapsed="1"/>
    <col min="14587" max="14829" width="11.5" style="15" collapsed="1"/>
    <col min="14830" max="14830" width="57.1640625" style="15" customWidth="1" collapsed="1"/>
    <col min="14831" max="14842" width="14.33203125" style="15" customWidth="1" collapsed="1"/>
    <col min="14843" max="15085" width="11.5" style="15" collapsed="1"/>
    <col min="15086" max="15086" width="57.1640625" style="15" customWidth="1" collapsed="1"/>
    <col min="15087" max="15098" width="14.33203125" style="15" customWidth="1" collapsed="1"/>
    <col min="15099" max="15341" width="11.5" style="15" collapsed="1"/>
    <col min="15342" max="15342" width="57.1640625" style="15" customWidth="1" collapsed="1"/>
    <col min="15343" max="15354" width="14.33203125" style="15" customWidth="1" collapsed="1"/>
    <col min="15355" max="15597" width="11.5" style="15" collapsed="1"/>
    <col min="15598" max="15598" width="57.1640625" style="15" customWidth="1" collapsed="1"/>
    <col min="15599" max="15610" width="14.33203125" style="15" customWidth="1" collapsed="1"/>
    <col min="15611" max="15853" width="11.5" style="15" collapsed="1"/>
    <col min="15854" max="15854" width="57.1640625" style="15" customWidth="1" collapsed="1"/>
    <col min="15855" max="15866" width="14.33203125" style="15" customWidth="1" collapsed="1"/>
    <col min="15867" max="16109" width="11.5" style="15" collapsed="1"/>
    <col min="16110" max="16110" width="57.1640625" style="15" customWidth="1" collapsed="1"/>
    <col min="16111" max="16122" width="14.33203125" style="15" customWidth="1" collapsed="1"/>
    <col min="16123" max="16384" width="11.5" style="15" collapsed="1"/>
  </cols>
  <sheetData>
    <row r="1" spans="1:4" ht="15" customHeight="1" x14ac:dyDescent="0.2">
      <c r="A1" s="59" t="s">
        <v>30</v>
      </c>
      <c r="B1" s="59"/>
      <c r="C1" s="59"/>
      <c r="D1" s="112"/>
    </row>
    <row r="2" spans="1:4" s="88" customFormat="1" ht="16" customHeight="1" x14ac:dyDescent="0.25">
      <c r="A2" s="245" t="s">
        <v>450</v>
      </c>
      <c r="B2" s="245"/>
      <c r="C2" s="245"/>
      <c r="D2" s="245"/>
    </row>
    <row r="3" spans="1:4" s="88" customFormat="1" ht="15" customHeight="1" x14ac:dyDescent="0.25">
      <c r="A3" s="253" t="s">
        <v>304</v>
      </c>
      <c r="B3" s="253"/>
      <c r="C3" s="253"/>
      <c r="D3" s="246"/>
    </row>
    <row r="5" spans="1:4" ht="17" x14ac:dyDescent="0.2">
      <c r="A5" s="98"/>
      <c r="B5" s="147">
        <v>2025</v>
      </c>
      <c r="C5" s="147">
        <v>2024</v>
      </c>
      <c r="D5" s="147">
        <v>2023</v>
      </c>
    </row>
    <row r="6" spans="1:4" x14ac:dyDescent="0.2">
      <c r="A6" s="99"/>
      <c r="B6" s="169" t="s">
        <v>399</v>
      </c>
      <c r="C6" s="169" t="s">
        <v>399</v>
      </c>
      <c r="D6" s="169" t="s">
        <v>399</v>
      </c>
    </row>
    <row r="7" spans="1:4" ht="17" x14ac:dyDescent="0.2">
      <c r="A7" s="15" t="s">
        <v>411</v>
      </c>
      <c r="B7" s="170">
        <v>1334740788.5999999</v>
      </c>
      <c r="C7" s="170">
        <v>1204944978.7200003</v>
      </c>
      <c r="D7" s="171">
        <v>1153341591.5699999</v>
      </c>
    </row>
    <row r="8" spans="1:4" ht="17" x14ac:dyDescent="0.2">
      <c r="A8" s="37" t="s">
        <v>401</v>
      </c>
      <c r="B8" s="172">
        <v>769536934.53999996</v>
      </c>
      <c r="C8" s="172">
        <v>693664838.77999997</v>
      </c>
      <c r="D8" s="173">
        <v>651639055.3599999</v>
      </c>
    </row>
    <row r="9" spans="1:4" ht="17" x14ac:dyDescent="0.2">
      <c r="A9" s="37" t="s">
        <v>402</v>
      </c>
      <c r="B9" s="172">
        <v>447569322.40000015</v>
      </c>
      <c r="C9" s="172">
        <v>418369664.99000013</v>
      </c>
      <c r="D9" s="173">
        <v>422506799.98000002</v>
      </c>
    </row>
    <row r="10" spans="1:4" ht="34" x14ac:dyDescent="0.2">
      <c r="A10" s="37" t="s">
        <v>403</v>
      </c>
      <c r="B10" s="172">
        <v>40551538.329999998</v>
      </c>
      <c r="C10" s="172">
        <v>85218559.840000004</v>
      </c>
      <c r="D10" s="173">
        <v>63818196.859999999</v>
      </c>
    </row>
    <row r="11" spans="1:4" ht="18" thickBot="1" x14ac:dyDescent="0.25">
      <c r="A11" s="37" t="s">
        <v>404</v>
      </c>
      <c r="B11" s="172">
        <v>183305411.58000001</v>
      </c>
      <c r="C11" s="172">
        <v>208689040.33000001</v>
      </c>
      <c r="D11" s="172">
        <v>143876886.22</v>
      </c>
    </row>
    <row r="12" spans="1:4" ht="17" x14ac:dyDescent="0.2">
      <c r="A12" s="101" t="s">
        <v>1</v>
      </c>
      <c r="B12" s="174">
        <v>-25119341.590000153</v>
      </c>
      <c r="C12" s="174">
        <v>-30560005.539999485</v>
      </c>
      <c r="D12" s="175">
        <v>-862953.12999996543</v>
      </c>
    </row>
    <row r="13" spans="1:4" ht="18" thickBot="1" x14ac:dyDescent="0.25">
      <c r="A13" s="37" t="s">
        <v>405</v>
      </c>
      <c r="B13" s="172">
        <v>14869571.800000001</v>
      </c>
      <c r="C13" s="172">
        <v>13986283.93</v>
      </c>
      <c r="D13" s="172">
        <v>16102141.91</v>
      </c>
    </row>
    <row r="14" spans="1:4" ht="17" x14ac:dyDescent="0.2">
      <c r="A14" s="101" t="s">
        <v>2</v>
      </c>
      <c r="B14" s="174">
        <v>-39988913.39000015</v>
      </c>
      <c r="C14" s="174">
        <v>-44546289.469999485</v>
      </c>
      <c r="D14" s="175">
        <v>-16965095.039999966</v>
      </c>
    </row>
    <row r="15" spans="1:4" ht="18" thickBot="1" x14ac:dyDescent="0.25">
      <c r="A15" s="37" t="s">
        <v>412</v>
      </c>
      <c r="B15" s="172">
        <v>10350391.34</v>
      </c>
      <c r="C15" s="172">
        <v>6372215</v>
      </c>
      <c r="D15" s="172">
        <v>2387311.540000001</v>
      </c>
    </row>
    <row r="16" spans="1:4" ht="17" x14ac:dyDescent="0.2">
      <c r="A16" s="101" t="s">
        <v>3</v>
      </c>
      <c r="B16" s="174">
        <v>-29638522.05000015</v>
      </c>
      <c r="C16" s="174">
        <v>-38174074.469999485</v>
      </c>
      <c r="D16" s="175">
        <v>-14577783.499999965</v>
      </c>
    </row>
    <row r="17" spans="1:4" ht="18" thickBot="1" x14ac:dyDescent="0.25">
      <c r="A17" s="37" t="s">
        <v>407</v>
      </c>
      <c r="B17" s="172">
        <v>836049.45</v>
      </c>
      <c r="C17" s="172">
        <v>590335.01</v>
      </c>
      <c r="D17" s="172">
        <v>600072.80000000005</v>
      </c>
    </row>
    <row r="18" spans="1:4" ht="17" x14ac:dyDescent="0.2">
      <c r="A18" s="101" t="s">
        <v>413</v>
      </c>
      <c r="B18" s="174">
        <v>-30474571.500000149</v>
      </c>
      <c r="C18" s="174">
        <v>-38764409.479999483</v>
      </c>
      <c r="D18" s="175">
        <v>-15177856.299999965</v>
      </c>
    </row>
    <row r="19" spans="1:4" ht="17" x14ac:dyDescent="0.2">
      <c r="A19" s="37" t="s">
        <v>414</v>
      </c>
      <c r="B19" s="172">
        <v>-76813794.980000004</v>
      </c>
      <c r="C19" s="172">
        <v>-41235352.399999999</v>
      </c>
      <c r="D19" s="173">
        <v>-29451846.100000001</v>
      </c>
    </row>
    <row r="20" spans="1:4" ht="17" x14ac:dyDescent="0.2">
      <c r="A20" s="37" t="s">
        <v>415</v>
      </c>
      <c r="B20" s="172"/>
      <c r="C20" s="172"/>
      <c r="D20" s="173">
        <v>0</v>
      </c>
    </row>
    <row r="21" spans="1:4" ht="18" thickBot="1" x14ac:dyDescent="0.25">
      <c r="A21" s="37" t="s">
        <v>416</v>
      </c>
      <c r="B21" s="172">
        <v>2665297.7400000002</v>
      </c>
      <c r="C21" s="172">
        <v>3185966.9</v>
      </c>
      <c r="D21" s="172">
        <v>3394350</v>
      </c>
    </row>
    <row r="22" spans="1:4" ht="19" thickTop="1" thickBot="1" x14ac:dyDescent="0.25">
      <c r="A22" s="77" t="s">
        <v>417</v>
      </c>
      <c r="B22" s="176">
        <v>104623068.73999999</v>
      </c>
      <c r="C22" s="176">
        <v>-76813794.979999483</v>
      </c>
      <c r="D22" s="176">
        <v>-41235352.399999969</v>
      </c>
    </row>
  </sheetData>
  <mergeCells count="2">
    <mergeCell ref="A2:D2"/>
    <mergeCell ref="A3:D3"/>
  </mergeCells>
  <hyperlinks>
    <hyperlink ref="A1:D1" location="Index!A1" display="Zurück zum Index" xr:uid="{18E9239B-2F3D-8749-A33F-2DB63C14DBE0}"/>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73F39-E595-3A41-927B-FAB4B78DD077}">
  <sheetPr>
    <pageSetUpPr fitToPage="1"/>
  </sheetPr>
  <dimension ref="A1:WVQ20"/>
  <sheetViews>
    <sheetView showGridLines="0" zoomScaleNormal="100" workbookViewId="0">
      <selection activeCell="A2" sqref="A2:D3"/>
    </sheetView>
  </sheetViews>
  <sheetFormatPr baseColWidth="10" defaultColWidth="11.5" defaultRowHeight="16" x14ac:dyDescent="0.2"/>
  <cols>
    <col min="1" max="1" width="54.5" style="15" customWidth="1" collapsed="1"/>
    <col min="2" max="3" width="16.83203125" style="15" customWidth="1"/>
    <col min="4" max="4" width="16.83203125" style="14" customWidth="1" collapsed="1"/>
    <col min="5" max="7" width="11.5" style="15"/>
    <col min="8" max="13" width="11.5" style="15" collapsed="1"/>
    <col min="14" max="14" width="11.5" style="15" customWidth="1" collapsed="1"/>
    <col min="15" max="243" width="11.5" style="15" collapsed="1"/>
    <col min="244" max="244" width="57.1640625" style="15" customWidth="1" collapsed="1"/>
    <col min="245" max="256" width="14.33203125" style="15" customWidth="1" collapsed="1"/>
    <col min="257" max="499" width="11.5" style="15" collapsed="1"/>
    <col min="500" max="500" width="57.1640625" style="15" customWidth="1" collapsed="1"/>
    <col min="501" max="512" width="14.33203125" style="15" customWidth="1" collapsed="1"/>
    <col min="513" max="755" width="11.5" style="15" collapsed="1"/>
    <col min="756" max="756" width="57.1640625" style="15" customWidth="1" collapsed="1"/>
    <col min="757" max="768" width="14.33203125" style="15" customWidth="1" collapsed="1"/>
    <col min="769" max="1011" width="11.5" style="15" collapsed="1"/>
    <col min="1012" max="1012" width="57.1640625" style="15" customWidth="1" collapsed="1"/>
    <col min="1013" max="1024" width="14.33203125" style="15" customWidth="1" collapsed="1"/>
    <col min="1025" max="1267" width="11.5" style="15" collapsed="1"/>
    <col min="1268" max="1268" width="57.1640625" style="15" customWidth="1" collapsed="1"/>
    <col min="1269" max="1280" width="14.33203125" style="15" customWidth="1" collapsed="1"/>
    <col min="1281" max="1523" width="11.5" style="15" collapsed="1"/>
    <col min="1524" max="1524" width="57.1640625" style="15" customWidth="1" collapsed="1"/>
    <col min="1525" max="1536" width="14.33203125" style="15" customWidth="1" collapsed="1"/>
    <col min="1537" max="1779" width="11.5" style="15" collapsed="1"/>
    <col min="1780" max="1780" width="57.1640625" style="15" customWidth="1" collapsed="1"/>
    <col min="1781" max="1792" width="14.33203125" style="15" customWidth="1" collapsed="1"/>
    <col min="1793" max="2035" width="11.5" style="15" collapsed="1"/>
    <col min="2036" max="2036" width="57.1640625" style="15" customWidth="1" collapsed="1"/>
    <col min="2037" max="2048" width="14.33203125" style="15" customWidth="1" collapsed="1"/>
    <col min="2049" max="2291" width="11.5" style="15" collapsed="1"/>
    <col min="2292" max="2292" width="57.1640625" style="15" customWidth="1" collapsed="1"/>
    <col min="2293" max="2304" width="14.33203125" style="15" customWidth="1" collapsed="1"/>
    <col min="2305" max="2547" width="11.5" style="15" collapsed="1"/>
    <col min="2548" max="2548" width="57.1640625" style="15" customWidth="1" collapsed="1"/>
    <col min="2549" max="2560" width="14.33203125" style="15" customWidth="1" collapsed="1"/>
    <col min="2561" max="2803" width="11.5" style="15" collapsed="1"/>
    <col min="2804" max="2804" width="57.1640625" style="15" customWidth="1" collapsed="1"/>
    <col min="2805" max="2816" width="14.33203125" style="15" customWidth="1" collapsed="1"/>
    <col min="2817" max="3059" width="11.5" style="15" collapsed="1"/>
    <col min="3060" max="3060" width="57.1640625" style="15" customWidth="1" collapsed="1"/>
    <col min="3061" max="3072" width="14.33203125" style="15" customWidth="1" collapsed="1"/>
    <col min="3073" max="3315" width="11.5" style="15" collapsed="1"/>
    <col min="3316" max="3316" width="57.1640625" style="15" customWidth="1" collapsed="1"/>
    <col min="3317" max="3328" width="14.33203125" style="15" customWidth="1" collapsed="1"/>
    <col min="3329" max="3571" width="11.5" style="15" collapsed="1"/>
    <col min="3572" max="3572" width="57.1640625" style="15" customWidth="1" collapsed="1"/>
    <col min="3573" max="3584" width="14.33203125" style="15" customWidth="1" collapsed="1"/>
    <col min="3585" max="3827" width="11.5" style="15" collapsed="1"/>
    <col min="3828" max="3828" width="57.1640625" style="15" customWidth="1" collapsed="1"/>
    <col min="3829" max="3840" width="14.33203125" style="15" customWidth="1" collapsed="1"/>
    <col min="3841" max="4083" width="11.5" style="15" collapsed="1"/>
    <col min="4084" max="4084" width="57.1640625" style="15" customWidth="1" collapsed="1"/>
    <col min="4085" max="4096" width="14.33203125" style="15" customWidth="1" collapsed="1"/>
    <col min="4097" max="4339" width="11.5" style="15" collapsed="1"/>
    <col min="4340" max="4340" width="57.1640625" style="15" customWidth="1" collapsed="1"/>
    <col min="4341" max="4352" width="14.33203125" style="15" customWidth="1" collapsed="1"/>
    <col min="4353" max="4595" width="11.5" style="15" collapsed="1"/>
    <col min="4596" max="4596" width="57.1640625" style="15" customWidth="1" collapsed="1"/>
    <col min="4597" max="4608" width="14.33203125" style="15" customWidth="1" collapsed="1"/>
    <col min="4609" max="4851" width="11.5" style="15" collapsed="1"/>
    <col min="4852" max="4852" width="57.1640625" style="15" customWidth="1" collapsed="1"/>
    <col min="4853" max="4864" width="14.33203125" style="15" customWidth="1" collapsed="1"/>
    <col min="4865" max="5107" width="11.5" style="15" collapsed="1"/>
    <col min="5108" max="5108" width="57.1640625" style="15" customWidth="1" collapsed="1"/>
    <col min="5109" max="5120" width="14.33203125" style="15" customWidth="1" collapsed="1"/>
    <col min="5121" max="5363" width="11.5" style="15" collapsed="1"/>
    <col min="5364" max="5364" width="57.1640625" style="15" customWidth="1" collapsed="1"/>
    <col min="5365" max="5376" width="14.33203125" style="15" customWidth="1" collapsed="1"/>
    <col min="5377" max="5619" width="11.5" style="15" collapsed="1"/>
    <col min="5620" max="5620" width="57.1640625" style="15" customWidth="1" collapsed="1"/>
    <col min="5621" max="5632" width="14.33203125" style="15" customWidth="1" collapsed="1"/>
    <col min="5633" max="5875" width="11.5" style="15" collapsed="1"/>
    <col min="5876" max="5876" width="57.1640625" style="15" customWidth="1" collapsed="1"/>
    <col min="5877" max="5888" width="14.33203125" style="15" customWidth="1" collapsed="1"/>
    <col min="5889" max="6131" width="11.5" style="15" collapsed="1"/>
    <col min="6132" max="6132" width="57.1640625" style="15" customWidth="1" collapsed="1"/>
    <col min="6133" max="6144" width="14.33203125" style="15" customWidth="1" collapsed="1"/>
    <col min="6145" max="6387" width="11.5" style="15" collapsed="1"/>
    <col min="6388" max="6388" width="57.1640625" style="15" customWidth="1" collapsed="1"/>
    <col min="6389" max="6400" width="14.33203125" style="15" customWidth="1" collapsed="1"/>
    <col min="6401" max="6643" width="11.5" style="15" collapsed="1"/>
    <col min="6644" max="6644" width="57.1640625" style="15" customWidth="1" collapsed="1"/>
    <col min="6645" max="6656" width="14.33203125" style="15" customWidth="1" collapsed="1"/>
    <col min="6657" max="6899" width="11.5" style="15" collapsed="1"/>
    <col min="6900" max="6900" width="57.1640625" style="15" customWidth="1" collapsed="1"/>
    <col min="6901" max="6912" width="14.33203125" style="15" customWidth="1" collapsed="1"/>
    <col min="6913" max="7155" width="11.5" style="15" collapsed="1"/>
    <col min="7156" max="7156" width="57.1640625" style="15" customWidth="1" collapsed="1"/>
    <col min="7157" max="7168" width="14.33203125" style="15" customWidth="1" collapsed="1"/>
    <col min="7169" max="7411" width="11.5" style="15" collapsed="1"/>
    <col min="7412" max="7412" width="57.1640625" style="15" customWidth="1" collapsed="1"/>
    <col min="7413" max="7424" width="14.33203125" style="15" customWidth="1" collapsed="1"/>
    <col min="7425" max="7667" width="11.5" style="15" collapsed="1"/>
    <col min="7668" max="7668" width="57.1640625" style="15" customWidth="1" collapsed="1"/>
    <col min="7669" max="7680" width="14.33203125" style="15" customWidth="1" collapsed="1"/>
    <col min="7681" max="7923" width="11.5" style="15" collapsed="1"/>
    <col min="7924" max="7924" width="57.1640625" style="15" customWidth="1" collapsed="1"/>
    <col min="7925" max="7936" width="14.33203125" style="15" customWidth="1" collapsed="1"/>
    <col min="7937" max="8179" width="11.5" style="15" collapsed="1"/>
    <col min="8180" max="8180" width="57.1640625" style="15" customWidth="1" collapsed="1"/>
    <col min="8181" max="8192" width="14.33203125" style="15" customWidth="1" collapsed="1"/>
    <col min="8193" max="8435" width="11.5" style="15" collapsed="1"/>
    <col min="8436" max="8436" width="57.1640625" style="15" customWidth="1" collapsed="1"/>
    <col min="8437" max="8448" width="14.33203125" style="15" customWidth="1" collapsed="1"/>
    <col min="8449" max="8691" width="11.5" style="15" collapsed="1"/>
    <col min="8692" max="8692" width="57.1640625" style="15" customWidth="1" collapsed="1"/>
    <col min="8693" max="8704" width="14.33203125" style="15" customWidth="1" collapsed="1"/>
    <col min="8705" max="8947" width="11.5" style="15" collapsed="1"/>
    <col min="8948" max="8948" width="57.1640625" style="15" customWidth="1" collapsed="1"/>
    <col min="8949" max="8960" width="14.33203125" style="15" customWidth="1" collapsed="1"/>
    <col min="8961" max="9203" width="11.5" style="15" collapsed="1"/>
    <col min="9204" max="9204" width="57.1640625" style="15" customWidth="1" collapsed="1"/>
    <col min="9205" max="9216" width="14.33203125" style="15" customWidth="1" collapsed="1"/>
    <col min="9217" max="9459" width="11.5" style="15" collapsed="1"/>
    <col min="9460" max="9460" width="57.1640625" style="15" customWidth="1" collapsed="1"/>
    <col min="9461" max="9472" width="14.33203125" style="15" customWidth="1" collapsed="1"/>
    <col min="9473" max="9715" width="11.5" style="15" collapsed="1"/>
    <col min="9716" max="9716" width="57.1640625" style="15" customWidth="1" collapsed="1"/>
    <col min="9717" max="9728" width="14.33203125" style="15" customWidth="1" collapsed="1"/>
    <col min="9729" max="9971" width="11.5" style="15" collapsed="1"/>
    <col min="9972" max="9972" width="57.1640625" style="15" customWidth="1" collapsed="1"/>
    <col min="9973" max="9984" width="14.33203125" style="15" customWidth="1" collapsed="1"/>
    <col min="9985" max="10227" width="11.5" style="15" collapsed="1"/>
    <col min="10228" max="10228" width="57.1640625" style="15" customWidth="1" collapsed="1"/>
    <col min="10229" max="10240" width="14.33203125" style="15" customWidth="1" collapsed="1"/>
    <col min="10241" max="10483" width="11.5" style="15" collapsed="1"/>
    <col min="10484" max="10484" width="57.1640625" style="15" customWidth="1" collapsed="1"/>
    <col min="10485" max="10496" width="14.33203125" style="15" customWidth="1" collapsed="1"/>
    <col min="10497" max="10739" width="11.5" style="15" collapsed="1"/>
    <col min="10740" max="10740" width="57.1640625" style="15" customWidth="1" collapsed="1"/>
    <col min="10741" max="10752" width="14.33203125" style="15" customWidth="1" collapsed="1"/>
    <col min="10753" max="10995" width="11.5" style="15" collapsed="1"/>
    <col min="10996" max="10996" width="57.1640625" style="15" customWidth="1" collapsed="1"/>
    <col min="10997" max="11008" width="14.33203125" style="15" customWidth="1" collapsed="1"/>
    <col min="11009" max="11251" width="11.5" style="15" collapsed="1"/>
    <col min="11252" max="11252" width="57.1640625" style="15" customWidth="1" collapsed="1"/>
    <col min="11253" max="11264" width="14.33203125" style="15" customWidth="1" collapsed="1"/>
    <col min="11265" max="11507" width="11.5" style="15" collapsed="1"/>
    <col min="11508" max="11508" width="57.1640625" style="15" customWidth="1" collapsed="1"/>
    <col min="11509" max="11520" width="14.33203125" style="15" customWidth="1" collapsed="1"/>
    <col min="11521" max="11763" width="11.5" style="15" collapsed="1"/>
    <col min="11764" max="11764" width="57.1640625" style="15" customWidth="1" collapsed="1"/>
    <col min="11765" max="11776" width="14.33203125" style="15" customWidth="1" collapsed="1"/>
    <col min="11777" max="12019" width="11.5" style="15" collapsed="1"/>
    <col min="12020" max="12020" width="57.1640625" style="15" customWidth="1" collapsed="1"/>
    <col min="12021" max="12032" width="14.33203125" style="15" customWidth="1" collapsed="1"/>
    <col min="12033" max="12275" width="11.5" style="15" collapsed="1"/>
    <col min="12276" max="12276" width="57.1640625" style="15" customWidth="1" collapsed="1"/>
    <col min="12277" max="12288" width="14.33203125" style="15" customWidth="1" collapsed="1"/>
    <col min="12289" max="12531" width="11.5" style="15" collapsed="1"/>
    <col min="12532" max="12532" width="57.1640625" style="15" customWidth="1" collapsed="1"/>
    <col min="12533" max="12544" width="14.33203125" style="15" customWidth="1" collapsed="1"/>
    <col min="12545" max="12787" width="11.5" style="15" collapsed="1"/>
    <col min="12788" max="12788" width="57.1640625" style="15" customWidth="1" collapsed="1"/>
    <col min="12789" max="12800" width="14.33203125" style="15" customWidth="1" collapsed="1"/>
    <col min="12801" max="13043" width="11.5" style="15" collapsed="1"/>
    <col min="13044" max="13044" width="57.1640625" style="15" customWidth="1" collapsed="1"/>
    <col min="13045" max="13056" width="14.33203125" style="15" customWidth="1" collapsed="1"/>
    <col min="13057" max="13299" width="11.5" style="15" collapsed="1"/>
    <col min="13300" max="13300" width="57.1640625" style="15" customWidth="1" collapsed="1"/>
    <col min="13301" max="13312" width="14.33203125" style="15" customWidth="1" collapsed="1"/>
    <col min="13313" max="13555" width="11.5" style="15" collapsed="1"/>
    <col min="13556" max="13556" width="57.1640625" style="15" customWidth="1" collapsed="1"/>
    <col min="13557" max="13568" width="14.33203125" style="15" customWidth="1" collapsed="1"/>
    <col min="13569" max="13811" width="11.5" style="15" collapsed="1"/>
    <col min="13812" max="13812" width="57.1640625" style="15" customWidth="1" collapsed="1"/>
    <col min="13813" max="13824" width="14.33203125" style="15" customWidth="1" collapsed="1"/>
    <col min="13825" max="14067" width="11.5" style="15" collapsed="1"/>
    <col min="14068" max="14068" width="57.1640625" style="15" customWidth="1" collapsed="1"/>
    <col min="14069" max="14080" width="14.33203125" style="15" customWidth="1" collapsed="1"/>
    <col min="14081" max="14323" width="11.5" style="15" collapsed="1"/>
    <col min="14324" max="14324" width="57.1640625" style="15" customWidth="1" collapsed="1"/>
    <col min="14325" max="14336" width="14.33203125" style="15" customWidth="1" collapsed="1"/>
    <col min="14337" max="14579" width="11.5" style="15" collapsed="1"/>
    <col min="14580" max="14580" width="57.1640625" style="15" customWidth="1" collapsed="1"/>
    <col min="14581" max="14592" width="14.33203125" style="15" customWidth="1" collapsed="1"/>
    <col min="14593" max="14835" width="11.5" style="15" collapsed="1"/>
    <col min="14836" max="14836" width="57.1640625" style="15" customWidth="1" collapsed="1"/>
    <col min="14837" max="14848" width="14.33203125" style="15" customWidth="1" collapsed="1"/>
    <col min="14849" max="15091" width="11.5" style="15" collapsed="1"/>
    <col min="15092" max="15092" width="57.1640625" style="15" customWidth="1" collapsed="1"/>
    <col min="15093" max="15104" width="14.33203125" style="15" customWidth="1" collapsed="1"/>
    <col min="15105" max="15347" width="11.5" style="15" collapsed="1"/>
    <col min="15348" max="15348" width="57.1640625" style="15" customWidth="1" collapsed="1"/>
    <col min="15349" max="15360" width="14.33203125" style="15" customWidth="1" collapsed="1"/>
    <col min="15361" max="15603" width="11.5" style="15" collapsed="1"/>
    <col min="15604" max="15604" width="57.1640625" style="15" customWidth="1" collapsed="1"/>
    <col min="15605" max="15616" width="14.33203125" style="15" customWidth="1" collapsed="1"/>
    <col min="15617" max="15859" width="11.5" style="15" collapsed="1"/>
    <col min="15860" max="15860" width="57.1640625" style="15" customWidth="1" collapsed="1"/>
    <col min="15861" max="15872" width="14.33203125" style="15" customWidth="1" collapsed="1"/>
    <col min="15873" max="16115" width="11.5" style="15" collapsed="1"/>
    <col min="16116" max="16116" width="57.1640625" style="15" customWidth="1" collapsed="1"/>
    <col min="16117" max="16128" width="14.33203125" style="15" customWidth="1" collapsed="1"/>
    <col min="16129" max="16129" width="11.5" style="15" collapsed="1"/>
    <col min="16130" max="16137" width="11.5" style="15"/>
    <col min="16138" max="16384" width="11.5" style="15" collapsed="1"/>
  </cols>
  <sheetData>
    <row r="1" spans="1:4" ht="15" customHeight="1" x14ac:dyDescent="0.2">
      <c r="A1" s="251" t="s">
        <v>30</v>
      </c>
      <c r="B1" s="251"/>
      <c r="C1" s="251"/>
      <c r="D1" s="252"/>
    </row>
    <row r="2" spans="1:4" s="88" customFormat="1" ht="16" customHeight="1" x14ac:dyDescent="0.25">
      <c r="A2" s="245" t="s">
        <v>450</v>
      </c>
      <c r="B2" s="245"/>
      <c r="C2" s="245"/>
      <c r="D2" s="245"/>
    </row>
    <row r="3" spans="1:4" s="88" customFormat="1" ht="15" customHeight="1" x14ac:dyDescent="0.25">
      <c r="A3" s="253" t="s">
        <v>305</v>
      </c>
      <c r="B3" s="253"/>
      <c r="C3" s="253"/>
      <c r="D3" s="246"/>
    </row>
    <row r="5" spans="1:4" ht="17" x14ac:dyDescent="0.2">
      <c r="A5" s="98"/>
      <c r="B5" s="147">
        <v>2025</v>
      </c>
      <c r="C5" s="147">
        <v>2024</v>
      </c>
      <c r="D5" s="147">
        <v>2023</v>
      </c>
    </row>
    <row r="6" spans="1:4" x14ac:dyDescent="0.2">
      <c r="A6" s="99"/>
      <c r="B6" s="177" t="s">
        <v>455</v>
      </c>
      <c r="C6" s="177" t="s">
        <v>455</v>
      </c>
      <c r="D6" s="177" t="s">
        <v>455</v>
      </c>
    </row>
    <row r="7" spans="1:4" ht="17" x14ac:dyDescent="0.2">
      <c r="A7" s="15" t="s">
        <v>400</v>
      </c>
      <c r="B7" s="170">
        <v>1528849058.8800001</v>
      </c>
      <c r="C7" s="170">
        <v>1384872358.0899999</v>
      </c>
      <c r="D7" s="170">
        <v>1327834906.52</v>
      </c>
    </row>
    <row r="8" spans="1:4" ht="17" x14ac:dyDescent="0.2">
      <c r="A8" s="37" t="s">
        <v>401</v>
      </c>
      <c r="B8" s="172">
        <v>762291301.63999999</v>
      </c>
      <c r="C8" s="172">
        <v>689518863.02999997</v>
      </c>
      <c r="D8" s="172">
        <v>643460841.01999998</v>
      </c>
    </row>
    <row r="9" spans="1:4" ht="17" x14ac:dyDescent="0.2">
      <c r="A9" s="37" t="s">
        <v>402</v>
      </c>
      <c r="B9" s="172">
        <v>669335377.50999999</v>
      </c>
      <c r="C9" s="172">
        <v>621170282.58000004</v>
      </c>
      <c r="D9" s="172">
        <v>616759037.38999999</v>
      </c>
    </row>
    <row r="10" spans="1:4" ht="34" x14ac:dyDescent="0.2">
      <c r="A10" s="37" t="s">
        <v>403</v>
      </c>
      <c r="B10" s="172">
        <v>211223603.62</v>
      </c>
      <c r="C10" s="172">
        <v>184309379.40000001</v>
      </c>
      <c r="D10" s="172">
        <v>144662086.26999995</v>
      </c>
    </row>
    <row r="11" spans="1:4" ht="18" thickBot="1" x14ac:dyDescent="0.25">
      <c r="A11" s="37" t="s">
        <v>404</v>
      </c>
      <c r="B11" s="172">
        <v>324347868.11000001</v>
      </c>
      <c r="C11" s="172">
        <v>276284251.55000001</v>
      </c>
      <c r="D11" s="172">
        <v>208541354.13999999</v>
      </c>
    </row>
    <row r="12" spans="1:4" ht="17" x14ac:dyDescent="0.2">
      <c r="A12" s="101" t="s">
        <v>1</v>
      </c>
      <c r="B12" s="174">
        <v>-15901884.759999871</v>
      </c>
      <c r="C12" s="174">
        <v>-17791659.670000106</v>
      </c>
      <c r="D12" s="174">
        <v>3735760.2399999797</v>
      </c>
    </row>
    <row r="13" spans="1:4" ht="18" thickBot="1" x14ac:dyDescent="0.25">
      <c r="A13" s="37" t="s">
        <v>405</v>
      </c>
      <c r="B13" s="172">
        <v>18679552.73</v>
      </c>
      <c r="C13" s="172">
        <v>17375049.510000002</v>
      </c>
      <c r="D13" s="172">
        <v>19593639.889999997</v>
      </c>
    </row>
    <row r="14" spans="1:4" ht="17" x14ac:dyDescent="0.2">
      <c r="A14" s="101" t="s">
        <v>2</v>
      </c>
      <c r="B14" s="174">
        <v>-34581437.489999875</v>
      </c>
      <c r="C14" s="174">
        <v>-35166709.180000111</v>
      </c>
      <c r="D14" s="174">
        <v>-15857879.650000017</v>
      </c>
    </row>
    <row r="15" spans="1:4" ht="18" thickBot="1" x14ac:dyDescent="0.25">
      <c r="A15" s="37" t="s">
        <v>406</v>
      </c>
      <c r="B15" s="172">
        <v>4398387.1500000004</v>
      </c>
      <c r="C15" s="172">
        <v>4720134.68</v>
      </c>
      <c r="D15" s="172">
        <v>641920.11999999965</v>
      </c>
    </row>
    <row r="16" spans="1:4" ht="17" x14ac:dyDescent="0.2">
      <c r="A16" s="101" t="s">
        <v>3</v>
      </c>
      <c r="B16" s="174">
        <v>-30183050.339999877</v>
      </c>
      <c r="C16" s="174">
        <v>-30446574.500000112</v>
      </c>
      <c r="D16" s="174">
        <v>-15215959.530000018</v>
      </c>
    </row>
    <row r="17" spans="1:4" ht="18" thickBot="1" x14ac:dyDescent="0.25">
      <c r="A17" s="37" t="s">
        <v>407</v>
      </c>
      <c r="B17" s="172">
        <v>1355112.1500000001</v>
      </c>
      <c r="C17" s="172">
        <v>1110058.6399999999</v>
      </c>
      <c r="D17" s="172">
        <v>1112434.05</v>
      </c>
    </row>
    <row r="18" spans="1:4" ht="17" x14ac:dyDescent="0.2">
      <c r="A18" s="101" t="s">
        <v>408</v>
      </c>
      <c r="B18" s="174">
        <v>-31538162.489999875</v>
      </c>
      <c r="C18" s="174">
        <v>-31556633.140000112</v>
      </c>
      <c r="D18" s="174">
        <v>-16328393.580000019</v>
      </c>
    </row>
    <row r="19" spans="1:4" ht="18" thickBot="1" x14ac:dyDescent="0.25">
      <c r="A19" s="37" t="s">
        <v>409</v>
      </c>
      <c r="B19" s="172">
        <v>9272.1200000000008</v>
      </c>
      <c r="C19" s="172">
        <v>-137243.45000000001</v>
      </c>
      <c r="D19" s="172">
        <v>-276607.78324999998</v>
      </c>
    </row>
    <row r="20" spans="1:4" ht="19" thickTop="1" thickBot="1" x14ac:dyDescent="0.25">
      <c r="A20" s="77" t="s">
        <v>410</v>
      </c>
      <c r="B20" s="176">
        <v>-31547434.609999876</v>
      </c>
      <c r="C20" s="176">
        <v>-31419389.690000113</v>
      </c>
      <c r="D20" s="176">
        <v>-16051785.796750018</v>
      </c>
    </row>
  </sheetData>
  <mergeCells count="3">
    <mergeCell ref="A1:D1"/>
    <mergeCell ref="A2:D2"/>
    <mergeCell ref="A3:D3"/>
  </mergeCells>
  <hyperlinks>
    <hyperlink ref="A1:D1" location="Index!A1" display="Zurück zum Index" xr:uid="{A5F994BA-6690-374F-8495-90C1AA9EAEAD}"/>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C9DD-D541-9246-954D-9F8189CB1F37}">
  <sheetPr>
    <pageSetUpPr fitToPage="1"/>
  </sheetPr>
  <dimension ref="A1:WVT20"/>
  <sheetViews>
    <sheetView showGridLines="0" tabSelected="1" zoomScaleNormal="100" workbookViewId="0">
      <selection activeCell="C9" sqref="C9"/>
    </sheetView>
  </sheetViews>
  <sheetFormatPr baseColWidth="10" defaultColWidth="11.5" defaultRowHeight="16" x14ac:dyDescent="0.2"/>
  <cols>
    <col min="1" max="1" width="4.33203125" style="15" customWidth="1" collapsed="1"/>
    <col min="2" max="2" width="50.1640625" style="15" customWidth="1" collapsed="1"/>
    <col min="3" max="5" width="16.6640625" style="15" customWidth="1"/>
    <col min="6" max="16140" width="11.5" style="15"/>
    <col min="16141" max="16384" width="11.5" style="15" collapsed="1"/>
  </cols>
  <sheetData>
    <row r="1" spans="1:5" ht="15" customHeight="1" x14ac:dyDescent="0.2">
      <c r="A1" s="243" t="s">
        <v>30</v>
      </c>
      <c r="B1" s="244"/>
      <c r="C1" s="244"/>
      <c r="D1" s="244"/>
      <c r="E1" s="244"/>
    </row>
    <row r="2" spans="1:5" s="14" customFormat="1" ht="16" customHeight="1" x14ac:dyDescent="0.25">
      <c r="A2" s="254" t="s">
        <v>572</v>
      </c>
      <c r="B2" s="246"/>
      <c r="C2" s="246"/>
      <c r="D2" s="246"/>
      <c r="E2" s="246"/>
    </row>
    <row r="3" spans="1:5" s="14" customFormat="1" ht="15" customHeight="1" x14ac:dyDescent="0.2">
      <c r="A3" s="253" t="s">
        <v>573</v>
      </c>
      <c r="B3" s="246"/>
      <c r="C3" s="246"/>
      <c r="D3" s="246"/>
      <c r="E3" s="246"/>
    </row>
    <row r="4" spans="1:5" s="14" customFormat="1" x14ac:dyDescent="0.2">
      <c r="A4" s="15"/>
      <c r="B4" s="15"/>
      <c r="C4" s="15"/>
      <c r="D4" s="15"/>
    </row>
    <row r="5" spans="1:5" s="14" customFormat="1" x14ac:dyDescent="0.2">
      <c r="A5" s="98"/>
      <c r="B5" s="98"/>
      <c r="C5" s="178">
        <v>46022</v>
      </c>
      <c r="D5" s="178">
        <v>45657</v>
      </c>
      <c r="E5" s="178">
        <v>45291</v>
      </c>
    </row>
    <row r="6" spans="1:5" s="14" customFormat="1" x14ac:dyDescent="0.2">
      <c r="A6" s="99"/>
      <c r="B6" s="100"/>
      <c r="C6" s="169" t="s">
        <v>386</v>
      </c>
      <c r="D6" s="169" t="s">
        <v>386</v>
      </c>
      <c r="E6" s="169" t="s">
        <v>386</v>
      </c>
    </row>
    <row r="7" spans="1:5" s="14" customFormat="1" ht="17" customHeight="1" thickBot="1" x14ac:dyDescent="0.25">
      <c r="A7" s="256" t="s">
        <v>387</v>
      </c>
      <c r="B7" s="256"/>
      <c r="C7" s="179"/>
      <c r="D7" s="179"/>
      <c r="E7" s="180"/>
    </row>
    <row r="8" spans="1:5" s="14" customFormat="1" ht="17" x14ac:dyDescent="0.2">
      <c r="A8" s="102" t="s">
        <v>18</v>
      </c>
      <c r="B8" s="103" t="s">
        <v>389</v>
      </c>
      <c r="C8" s="181">
        <v>1056965461.54</v>
      </c>
      <c r="D8" s="182">
        <v>957621101.72000015</v>
      </c>
      <c r="E8" s="182">
        <v>966744891.69999981</v>
      </c>
    </row>
    <row r="9" spans="1:5" s="14" customFormat="1" ht="17" x14ac:dyDescent="0.2">
      <c r="A9" s="14" t="s">
        <v>19</v>
      </c>
      <c r="B9" s="37" t="s">
        <v>390</v>
      </c>
      <c r="C9" s="183">
        <v>520357001.47000003</v>
      </c>
      <c r="D9" s="184">
        <v>564166238.96999991</v>
      </c>
      <c r="E9" s="184">
        <v>619291801.92999995</v>
      </c>
    </row>
    <row r="10" spans="1:5" s="14" customFormat="1" ht="18" thickBot="1" x14ac:dyDescent="0.25">
      <c r="A10" s="14" t="s">
        <v>20</v>
      </c>
      <c r="B10" s="37" t="s">
        <v>391</v>
      </c>
      <c r="C10" s="183">
        <v>5320785.38</v>
      </c>
      <c r="D10" s="184">
        <v>4753576.62</v>
      </c>
      <c r="E10" s="184">
        <v>3858763.21</v>
      </c>
    </row>
    <row r="11" spans="1:5" s="14" customFormat="1" ht="19" thickTop="1" thickBot="1" x14ac:dyDescent="0.25">
      <c r="A11" s="15"/>
      <c r="B11" s="77" t="s">
        <v>392</v>
      </c>
      <c r="C11" s="185">
        <v>1582967357.4300001</v>
      </c>
      <c r="D11" s="185">
        <f>SUM(D8:D10)</f>
        <v>1526540917.3099999</v>
      </c>
      <c r="E11" s="185">
        <v>1589895456.8399997</v>
      </c>
    </row>
    <row r="12" spans="1:5" s="14" customFormat="1" x14ac:dyDescent="0.2">
      <c r="A12" s="15"/>
      <c r="B12" s="15"/>
      <c r="C12" s="181"/>
      <c r="D12" s="181"/>
      <c r="E12" s="186"/>
    </row>
    <row r="13" spans="1:5" s="14" customFormat="1" ht="17" customHeight="1" thickBot="1" x14ac:dyDescent="0.25">
      <c r="A13" s="256" t="s">
        <v>388</v>
      </c>
      <c r="B13" s="256"/>
      <c r="C13" s="187"/>
      <c r="D13" s="187"/>
      <c r="E13" s="187"/>
    </row>
    <row r="14" spans="1:5" s="14" customFormat="1" ht="17" x14ac:dyDescent="0.2">
      <c r="A14" s="102" t="s">
        <v>18</v>
      </c>
      <c r="B14" s="103" t="s">
        <v>393</v>
      </c>
      <c r="C14" s="181">
        <v>39485649.350000001</v>
      </c>
      <c r="D14" s="182">
        <v>71075230.850000098</v>
      </c>
      <c r="E14" s="182">
        <v>109713009.33000007</v>
      </c>
    </row>
    <row r="15" spans="1:5" s="14" customFormat="1" ht="17" x14ac:dyDescent="0.2">
      <c r="A15" s="14" t="s">
        <v>19</v>
      </c>
      <c r="B15" s="37" t="s">
        <v>394</v>
      </c>
      <c r="C15" s="183">
        <v>745852902.72000003</v>
      </c>
      <c r="D15" s="184">
        <v>649048376.74000001</v>
      </c>
      <c r="E15" s="184">
        <v>654223153.55000007</v>
      </c>
    </row>
    <row r="16" spans="1:5" s="14" customFormat="1" ht="17" x14ac:dyDescent="0.2">
      <c r="A16" s="14" t="s">
        <v>20</v>
      </c>
      <c r="B16" s="37" t="s">
        <v>395</v>
      </c>
      <c r="C16" s="183">
        <v>186399998.11000001</v>
      </c>
      <c r="D16" s="184">
        <v>184998631.86000001</v>
      </c>
      <c r="E16" s="184">
        <v>151087046.31999999</v>
      </c>
    </row>
    <row r="17" spans="1:5" s="14" customFormat="1" ht="17" x14ac:dyDescent="0.2">
      <c r="A17" s="14" t="s">
        <v>21</v>
      </c>
      <c r="B17" s="37" t="s">
        <v>396</v>
      </c>
      <c r="C17" s="183">
        <v>595687207.48000002</v>
      </c>
      <c r="D17" s="184">
        <v>621418677.86000001</v>
      </c>
      <c r="E17" s="184">
        <v>671769031.33999991</v>
      </c>
    </row>
    <row r="18" spans="1:5" s="14" customFormat="1" ht="18" thickBot="1" x14ac:dyDescent="0.25">
      <c r="A18" s="14" t="s">
        <v>22</v>
      </c>
      <c r="B18" s="37" t="s">
        <v>397</v>
      </c>
      <c r="C18" s="183">
        <v>1187655.83</v>
      </c>
      <c r="D18" s="183">
        <v>0</v>
      </c>
      <c r="E18" s="183">
        <v>3103216.3</v>
      </c>
    </row>
    <row r="19" spans="1:5" s="14" customFormat="1" ht="19" thickTop="1" thickBot="1" x14ac:dyDescent="0.25">
      <c r="A19" s="15"/>
      <c r="B19" s="77" t="s">
        <v>398</v>
      </c>
      <c r="C19" s="185">
        <v>1582967357.4300001</v>
      </c>
      <c r="D19" s="185">
        <v>1526540917.3100002</v>
      </c>
      <c r="E19" s="185">
        <v>1589895456.8399999</v>
      </c>
    </row>
    <row r="20" spans="1:5" s="14" customFormat="1" x14ac:dyDescent="0.2">
      <c r="A20" s="15"/>
      <c r="B20" s="15"/>
      <c r="C20" s="15"/>
      <c r="D20" s="15"/>
    </row>
  </sheetData>
  <mergeCells count="5">
    <mergeCell ref="A1:E1"/>
    <mergeCell ref="A2:E2"/>
    <mergeCell ref="A3:E3"/>
    <mergeCell ref="A7:B7"/>
    <mergeCell ref="A13:B13"/>
  </mergeCells>
  <hyperlinks>
    <hyperlink ref="A1:E1" location="Index!A1" display="Zurück zum Index" xr:uid="{D816E93E-040A-2C48-AFE0-6F9594C92D46}"/>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4DDA9-0BC5-9349-8EF2-7995A743C83C}">
  <sheetPr>
    <pageSetUpPr fitToPage="1"/>
  </sheetPr>
  <dimension ref="A1:P21"/>
  <sheetViews>
    <sheetView showGridLines="0" zoomScaleNormal="100" workbookViewId="0">
      <selection activeCell="A2" sqref="A2:E19"/>
    </sheetView>
  </sheetViews>
  <sheetFormatPr baseColWidth="10" defaultColWidth="11.5" defaultRowHeight="16" x14ac:dyDescent="0.2"/>
  <cols>
    <col min="1" max="1" width="4.33203125" style="15" customWidth="1" collapsed="1"/>
    <col min="2" max="2" width="50.1640625" style="15" customWidth="1" collapsed="1"/>
    <col min="3" max="5" width="16.6640625" style="15" customWidth="1"/>
    <col min="6" max="16" width="11.5" style="15"/>
    <col min="17" max="191" width="11.5" style="15" collapsed="1"/>
    <col min="192" max="192" width="57.1640625" style="15" customWidth="1" collapsed="1"/>
    <col min="193" max="204" width="14.33203125" style="15" customWidth="1" collapsed="1"/>
    <col min="205" max="447" width="11.5" style="15" collapsed="1"/>
    <col min="448" max="448" width="57.1640625" style="15" customWidth="1" collapsed="1"/>
    <col min="449" max="460" width="14.33203125" style="15" customWidth="1" collapsed="1"/>
    <col min="461" max="703" width="11.5" style="15" collapsed="1"/>
    <col min="704" max="704" width="57.1640625" style="15" customWidth="1" collapsed="1"/>
    <col min="705" max="716" width="14.33203125" style="15" customWidth="1" collapsed="1"/>
    <col min="717" max="959" width="11.5" style="15" collapsed="1"/>
    <col min="960" max="960" width="57.1640625" style="15" customWidth="1" collapsed="1"/>
    <col min="961" max="972" width="14.33203125" style="15" customWidth="1" collapsed="1"/>
    <col min="973" max="1215" width="11.5" style="15" collapsed="1"/>
    <col min="1216" max="1216" width="57.1640625" style="15" customWidth="1" collapsed="1"/>
    <col min="1217" max="1228" width="14.33203125" style="15" customWidth="1" collapsed="1"/>
    <col min="1229" max="1471" width="11.5" style="15" collapsed="1"/>
    <col min="1472" max="1472" width="57.1640625" style="15" customWidth="1" collapsed="1"/>
    <col min="1473" max="1484" width="14.33203125" style="15" customWidth="1" collapsed="1"/>
    <col min="1485" max="1727" width="11.5" style="15" collapsed="1"/>
    <col min="1728" max="1728" width="57.1640625" style="15" customWidth="1" collapsed="1"/>
    <col min="1729" max="1740" width="14.33203125" style="15" customWidth="1" collapsed="1"/>
    <col min="1741" max="1983" width="11.5" style="15" collapsed="1"/>
    <col min="1984" max="1984" width="57.1640625" style="15" customWidth="1" collapsed="1"/>
    <col min="1985" max="1996" width="14.33203125" style="15" customWidth="1" collapsed="1"/>
    <col min="1997" max="2239" width="11.5" style="15" collapsed="1"/>
    <col min="2240" max="2240" width="57.1640625" style="15" customWidth="1" collapsed="1"/>
    <col min="2241" max="2252" width="14.33203125" style="15" customWidth="1" collapsed="1"/>
    <col min="2253" max="2495" width="11.5" style="15" collapsed="1"/>
    <col min="2496" max="2496" width="57.1640625" style="15" customWidth="1" collapsed="1"/>
    <col min="2497" max="2508" width="14.33203125" style="15" customWidth="1" collapsed="1"/>
    <col min="2509" max="2751" width="11.5" style="15" collapsed="1"/>
    <col min="2752" max="2752" width="57.1640625" style="15" customWidth="1" collapsed="1"/>
    <col min="2753" max="2764" width="14.33203125" style="15" customWidth="1" collapsed="1"/>
    <col min="2765" max="3007" width="11.5" style="15" collapsed="1"/>
    <col min="3008" max="3008" width="57.1640625" style="15" customWidth="1" collapsed="1"/>
    <col min="3009" max="3020" width="14.33203125" style="15" customWidth="1" collapsed="1"/>
    <col min="3021" max="3263" width="11.5" style="15" collapsed="1"/>
    <col min="3264" max="3264" width="57.1640625" style="15" customWidth="1" collapsed="1"/>
    <col min="3265" max="3276" width="14.33203125" style="15" customWidth="1" collapsed="1"/>
    <col min="3277" max="3519" width="11.5" style="15" collapsed="1"/>
    <col min="3520" max="3520" width="57.1640625" style="15" customWidth="1" collapsed="1"/>
    <col min="3521" max="3532" width="14.33203125" style="15" customWidth="1" collapsed="1"/>
    <col min="3533" max="3775" width="11.5" style="15" collapsed="1"/>
    <col min="3776" max="3776" width="57.1640625" style="15" customWidth="1" collapsed="1"/>
    <col min="3777" max="3788" width="14.33203125" style="15" customWidth="1" collapsed="1"/>
    <col min="3789" max="4031" width="11.5" style="15" collapsed="1"/>
    <col min="4032" max="4032" width="57.1640625" style="15" customWidth="1" collapsed="1"/>
    <col min="4033" max="4044" width="14.33203125" style="15" customWidth="1" collapsed="1"/>
    <col min="4045" max="4287" width="11.5" style="15" collapsed="1"/>
    <col min="4288" max="4288" width="57.1640625" style="15" customWidth="1" collapsed="1"/>
    <col min="4289" max="4300" width="14.33203125" style="15" customWidth="1" collapsed="1"/>
    <col min="4301" max="4543" width="11.5" style="15" collapsed="1"/>
    <col min="4544" max="4544" width="57.1640625" style="15" customWidth="1" collapsed="1"/>
    <col min="4545" max="4556" width="14.33203125" style="15" customWidth="1" collapsed="1"/>
    <col min="4557" max="4799" width="11.5" style="15" collapsed="1"/>
    <col min="4800" max="4800" width="57.1640625" style="15" customWidth="1" collapsed="1"/>
    <col min="4801" max="4812" width="14.33203125" style="15" customWidth="1" collapsed="1"/>
    <col min="4813" max="5055" width="11.5" style="15" collapsed="1"/>
    <col min="5056" max="5056" width="57.1640625" style="15" customWidth="1" collapsed="1"/>
    <col min="5057" max="5068" width="14.33203125" style="15" customWidth="1" collapsed="1"/>
    <col min="5069" max="5311" width="11.5" style="15" collapsed="1"/>
    <col min="5312" max="5312" width="57.1640625" style="15" customWidth="1" collapsed="1"/>
    <col min="5313" max="5324" width="14.33203125" style="15" customWidth="1" collapsed="1"/>
    <col min="5325" max="5567" width="11.5" style="15" collapsed="1"/>
    <col min="5568" max="5568" width="57.1640625" style="15" customWidth="1" collapsed="1"/>
    <col min="5569" max="5580" width="14.33203125" style="15" customWidth="1" collapsed="1"/>
    <col min="5581" max="5823" width="11.5" style="15" collapsed="1"/>
    <col min="5824" max="5824" width="57.1640625" style="15" customWidth="1" collapsed="1"/>
    <col min="5825" max="5836" width="14.33203125" style="15" customWidth="1" collapsed="1"/>
    <col min="5837" max="6079" width="11.5" style="15" collapsed="1"/>
    <col min="6080" max="6080" width="57.1640625" style="15" customWidth="1" collapsed="1"/>
    <col min="6081" max="6092" width="14.33203125" style="15" customWidth="1" collapsed="1"/>
    <col min="6093" max="6335" width="11.5" style="15" collapsed="1"/>
    <col min="6336" max="6336" width="57.1640625" style="15" customWidth="1" collapsed="1"/>
    <col min="6337" max="6348" width="14.33203125" style="15" customWidth="1" collapsed="1"/>
    <col min="6349" max="6591" width="11.5" style="15" collapsed="1"/>
    <col min="6592" max="6592" width="57.1640625" style="15" customWidth="1" collapsed="1"/>
    <col min="6593" max="6604" width="14.33203125" style="15" customWidth="1" collapsed="1"/>
    <col min="6605" max="6847" width="11.5" style="15" collapsed="1"/>
    <col min="6848" max="6848" width="57.1640625" style="15" customWidth="1" collapsed="1"/>
    <col min="6849" max="6860" width="14.33203125" style="15" customWidth="1" collapsed="1"/>
    <col min="6861" max="7103" width="11.5" style="15" collapsed="1"/>
    <col min="7104" max="7104" width="57.1640625" style="15" customWidth="1" collapsed="1"/>
    <col min="7105" max="7116" width="14.33203125" style="15" customWidth="1" collapsed="1"/>
    <col min="7117" max="7359" width="11.5" style="15" collapsed="1"/>
    <col min="7360" max="7360" width="57.1640625" style="15" customWidth="1" collapsed="1"/>
    <col min="7361" max="7372" width="14.33203125" style="15" customWidth="1" collapsed="1"/>
    <col min="7373" max="7615" width="11.5" style="15" collapsed="1"/>
    <col min="7616" max="7616" width="57.1640625" style="15" customWidth="1" collapsed="1"/>
    <col min="7617" max="7628" width="14.33203125" style="15" customWidth="1" collapsed="1"/>
    <col min="7629" max="7871" width="11.5" style="15" collapsed="1"/>
    <col min="7872" max="7872" width="57.1640625" style="15" customWidth="1" collapsed="1"/>
    <col min="7873" max="7884" width="14.33203125" style="15" customWidth="1" collapsed="1"/>
    <col min="7885" max="8127" width="11.5" style="15" collapsed="1"/>
    <col min="8128" max="8128" width="57.1640625" style="15" customWidth="1" collapsed="1"/>
    <col min="8129" max="8140" width="14.33203125" style="15" customWidth="1" collapsed="1"/>
    <col min="8141" max="8383" width="11.5" style="15" collapsed="1"/>
    <col min="8384" max="8384" width="57.1640625" style="15" customWidth="1" collapsed="1"/>
    <col min="8385" max="8396" width="14.33203125" style="15" customWidth="1" collapsed="1"/>
    <col min="8397" max="8639" width="11.5" style="15" collapsed="1"/>
    <col min="8640" max="8640" width="57.1640625" style="15" customWidth="1" collapsed="1"/>
    <col min="8641" max="8652" width="14.33203125" style="15" customWidth="1" collapsed="1"/>
    <col min="8653" max="8895" width="11.5" style="15" collapsed="1"/>
    <col min="8896" max="8896" width="57.1640625" style="15" customWidth="1" collapsed="1"/>
    <col min="8897" max="8908" width="14.33203125" style="15" customWidth="1" collapsed="1"/>
    <col min="8909" max="9151" width="11.5" style="15" collapsed="1"/>
    <col min="9152" max="9152" width="57.1640625" style="15" customWidth="1" collapsed="1"/>
    <col min="9153" max="9164" width="14.33203125" style="15" customWidth="1" collapsed="1"/>
    <col min="9165" max="9407" width="11.5" style="15" collapsed="1"/>
    <col min="9408" max="9408" width="57.1640625" style="15" customWidth="1" collapsed="1"/>
    <col min="9409" max="9420" width="14.33203125" style="15" customWidth="1" collapsed="1"/>
    <col min="9421" max="9663" width="11.5" style="15" collapsed="1"/>
    <col min="9664" max="9664" width="57.1640625" style="15" customWidth="1" collapsed="1"/>
    <col min="9665" max="9676" width="14.33203125" style="15" customWidth="1" collapsed="1"/>
    <col min="9677" max="9919" width="11.5" style="15" collapsed="1"/>
    <col min="9920" max="9920" width="57.1640625" style="15" customWidth="1" collapsed="1"/>
    <col min="9921" max="9932" width="14.33203125" style="15" customWidth="1" collapsed="1"/>
    <col min="9933" max="10175" width="11.5" style="15" collapsed="1"/>
    <col min="10176" max="10176" width="57.1640625" style="15" customWidth="1" collapsed="1"/>
    <col min="10177" max="10188" width="14.33203125" style="15" customWidth="1" collapsed="1"/>
    <col min="10189" max="10431" width="11.5" style="15" collapsed="1"/>
    <col min="10432" max="10432" width="57.1640625" style="15" customWidth="1" collapsed="1"/>
    <col min="10433" max="10444" width="14.33203125" style="15" customWidth="1" collapsed="1"/>
    <col min="10445" max="10687" width="11.5" style="15" collapsed="1"/>
    <col min="10688" max="10688" width="57.1640625" style="15" customWidth="1" collapsed="1"/>
    <col min="10689" max="10700" width="14.33203125" style="15" customWidth="1" collapsed="1"/>
    <col min="10701" max="10943" width="11.5" style="15" collapsed="1"/>
    <col min="10944" max="10944" width="57.1640625" style="15" customWidth="1" collapsed="1"/>
    <col min="10945" max="10956" width="14.33203125" style="15" customWidth="1" collapsed="1"/>
    <col min="10957" max="11199" width="11.5" style="15" collapsed="1"/>
    <col min="11200" max="11200" width="57.1640625" style="15" customWidth="1" collapsed="1"/>
    <col min="11201" max="11212" width="14.33203125" style="15" customWidth="1" collapsed="1"/>
    <col min="11213" max="11455" width="11.5" style="15" collapsed="1"/>
    <col min="11456" max="11456" width="57.1640625" style="15" customWidth="1" collapsed="1"/>
    <col min="11457" max="11468" width="14.33203125" style="15" customWidth="1" collapsed="1"/>
    <col min="11469" max="11711" width="11.5" style="15" collapsed="1"/>
    <col min="11712" max="11712" width="57.1640625" style="15" customWidth="1" collapsed="1"/>
    <col min="11713" max="11724" width="14.33203125" style="15" customWidth="1" collapsed="1"/>
    <col min="11725" max="11967" width="11.5" style="15" collapsed="1"/>
    <col min="11968" max="11968" width="57.1640625" style="15" customWidth="1" collapsed="1"/>
    <col min="11969" max="11980" width="14.33203125" style="15" customWidth="1" collapsed="1"/>
    <col min="11981" max="12223" width="11.5" style="15" collapsed="1"/>
    <col min="12224" max="12224" width="57.1640625" style="15" customWidth="1" collapsed="1"/>
    <col min="12225" max="12236" width="14.33203125" style="15" customWidth="1" collapsed="1"/>
    <col min="12237" max="12479" width="11.5" style="15" collapsed="1"/>
    <col min="12480" max="12480" width="57.1640625" style="15" customWidth="1" collapsed="1"/>
    <col min="12481" max="12492" width="14.33203125" style="15" customWidth="1" collapsed="1"/>
    <col min="12493" max="12735" width="11.5" style="15" collapsed="1"/>
    <col min="12736" max="12736" width="57.1640625" style="15" customWidth="1" collapsed="1"/>
    <col min="12737" max="12748" width="14.33203125" style="15" customWidth="1" collapsed="1"/>
    <col min="12749" max="12991" width="11.5" style="15" collapsed="1"/>
    <col min="12992" max="12992" width="57.1640625" style="15" customWidth="1" collapsed="1"/>
    <col min="12993" max="13004" width="14.33203125" style="15" customWidth="1" collapsed="1"/>
    <col min="13005" max="13247" width="11.5" style="15" collapsed="1"/>
    <col min="13248" max="13248" width="57.1640625" style="15" customWidth="1" collapsed="1"/>
    <col min="13249" max="13260" width="14.33203125" style="15" customWidth="1" collapsed="1"/>
    <col min="13261" max="13503" width="11.5" style="15" collapsed="1"/>
    <col min="13504" max="13504" width="57.1640625" style="15" customWidth="1" collapsed="1"/>
    <col min="13505" max="13516" width="14.33203125" style="15" customWidth="1" collapsed="1"/>
    <col min="13517" max="13759" width="11.5" style="15" collapsed="1"/>
    <col min="13760" max="13760" width="57.1640625" style="15" customWidth="1" collapsed="1"/>
    <col min="13761" max="13772" width="14.33203125" style="15" customWidth="1" collapsed="1"/>
    <col min="13773" max="14015" width="11.5" style="15" collapsed="1"/>
    <col min="14016" max="14016" width="57.1640625" style="15" customWidth="1" collapsed="1"/>
    <col min="14017" max="14028" width="14.33203125" style="15" customWidth="1" collapsed="1"/>
    <col min="14029" max="14271" width="11.5" style="15" collapsed="1"/>
    <col min="14272" max="14272" width="57.1640625" style="15" customWidth="1" collapsed="1"/>
    <col min="14273" max="14284" width="14.33203125" style="15" customWidth="1" collapsed="1"/>
    <col min="14285" max="14527" width="11.5" style="15" collapsed="1"/>
    <col min="14528" max="14528" width="57.1640625" style="15" customWidth="1" collapsed="1"/>
    <col min="14529" max="14540" width="14.33203125" style="15" customWidth="1" collapsed="1"/>
    <col min="14541" max="14783" width="11.5" style="15" collapsed="1"/>
    <col min="14784" max="14784" width="57.1640625" style="15" customWidth="1" collapsed="1"/>
    <col min="14785" max="14796" width="14.33203125" style="15" customWidth="1" collapsed="1"/>
    <col min="14797" max="15039" width="11.5" style="15" collapsed="1"/>
    <col min="15040" max="15040" width="57.1640625" style="15" customWidth="1" collapsed="1"/>
    <col min="15041" max="15052" width="14.33203125" style="15" customWidth="1" collapsed="1"/>
    <col min="15053" max="15295" width="11.5" style="15" collapsed="1"/>
    <col min="15296" max="15296" width="57.1640625" style="15" customWidth="1" collapsed="1"/>
    <col min="15297" max="15308" width="14.33203125" style="15" customWidth="1" collapsed="1"/>
    <col min="15309" max="15551" width="11.5" style="15" collapsed="1"/>
    <col min="15552" max="15552" width="57.1640625" style="15" customWidth="1" collapsed="1"/>
    <col min="15553" max="15564" width="14.33203125" style="15" customWidth="1" collapsed="1"/>
    <col min="15565" max="15807" width="11.5" style="15" collapsed="1"/>
    <col min="15808" max="15808" width="57.1640625" style="15" customWidth="1" collapsed="1"/>
    <col min="15809" max="15820" width="14.33203125" style="15" customWidth="1" collapsed="1"/>
    <col min="15821" max="16063" width="11.5" style="15" collapsed="1"/>
    <col min="16064" max="16064" width="57.1640625" style="15" customWidth="1" collapsed="1"/>
    <col min="16065" max="16076" width="14.33203125" style="15" customWidth="1" collapsed="1"/>
    <col min="16077" max="16384" width="11.5" style="15" collapsed="1"/>
  </cols>
  <sheetData>
    <row r="1" spans="1:5" ht="15" customHeight="1" x14ac:dyDescent="0.2">
      <c r="A1" s="243" t="s">
        <v>30</v>
      </c>
      <c r="B1" s="244"/>
      <c r="C1" s="244"/>
      <c r="D1" s="244"/>
      <c r="E1" s="244"/>
    </row>
    <row r="2" spans="1:5" ht="16" customHeight="1" x14ac:dyDescent="0.25">
      <c r="A2" s="254" t="s">
        <v>572</v>
      </c>
      <c r="B2" s="246"/>
      <c r="C2" s="246"/>
      <c r="D2" s="246"/>
      <c r="E2" s="246"/>
    </row>
    <row r="3" spans="1:5" ht="15" customHeight="1" x14ac:dyDescent="0.2">
      <c r="A3" s="253" t="s">
        <v>574</v>
      </c>
      <c r="B3" s="246"/>
      <c r="C3" s="246"/>
      <c r="D3" s="246"/>
      <c r="E3" s="246"/>
    </row>
    <row r="4" spans="1:5" x14ac:dyDescent="0.2">
      <c r="B4" s="14"/>
      <c r="C4" s="14"/>
      <c r="D4" s="14"/>
      <c r="E4" s="14"/>
    </row>
    <row r="5" spans="1:5" x14ac:dyDescent="0.2">
      <c r="A5" s="104"/>
      <c r="B5" s="104"/>
      <c r="C5" s="178">
        <v>46022</v>
      </c>
      <c r="D5" s="188">
        <v>45657</v>
      </c>
      <c r="E5" s="188">
        <v>45291</v>
      </c>
    </row>
    <row r="6" spans="1:5" x14ac:dyDescent="0.2">
      <c r="A6" s="105"/>
      <c r="B6" s="106"/>
      <c r="C6" s="113" t="s">
        <v>386</v>
      </c>
      <c r="D6" s="113" t="s">
        <v>386</v>
      </c>
      <c r="E6" s="113" t="s">
        <v>386</v>
      </c>
    </row>
    <row r="7" spans="1:5" ht="17" thickBot="1" x14ac:dyDescent="0.25">
      <c r="A7" s="256" t="s">
        <v>387</v>
      </c>
      <c r="B7" s="256"/>
      <c r="C7" s="114"/>
      <c r="D7" s="179"/>
      <c r="E7" s="179"/>
    </row>
    <row r="8" spans="1:5" ht="17" x14ac:dyDescent="0.2">
      <c r="A8" s="102" t="s">
        <v>18</v>
      </c>
      <c r="B8" s="103" t="s">
        <v>389</v>
      </c>
      <c r="C8" s="182">
        <v>1124734726.71</v>
      </c>
      <c r="D8" s="182">
        <v>1030409585.8800001</v>
      </c>
      <c r="E8" s="182">
        <v>1018644807.03</v>
      </c>
    </row>
    <row r="9" spans="1:5" ht="17" x14ac:dyDescent="0.2">
      <c r="A9" s="14" t="s">
        <v>19</v>
      </c>
      <c r="B9" s="37" t="s">
        <v>390</v>
      </c>
      <c r="C9" s="182">
        <v>621922632.62</v>
      </c>
      <c r="D9" s="182">
        <v>665908729.45000017</v>
      </c>
      <c r="E9" s="184">
        <v>732159938.94000006</v>
      </c>
    </row>
    <row r="10" spans="1:5" ht="18" thickBot="1" x14ac:dyDescent="0.25">
      <c r="A10" s="14" t="s">
        <v>20</v>
      </c>
      <c r="B10" s="37" t="s">
        <v>391</v>
      </c>
      <c r="C10" s="182">
        <v>5882042.3700000001</v>
      </c>
      <c r="D10" s="182">
        <v>5022253.53</v>
      </c>
      <c r="E10" s="184">
        <v>4197966.54</v>
      </c>
    </row>
    <row r="11" spans="1:5" ht="19" thickTop="1" thickBot="1" x14ac:dyDescent="0.25">
      <c r="B11" s="77" t="s">
        <v>392</v>
      </c>
      <c r="C11" s="189">
        <v>1752863510.74</v>
      </c>
      <c r="D11" s="189">
        <v>1701340568.8600004</v>
      </c>
      <c r="E11" s="189">
        <v>1755002712.51</v>
      </c>
    </row>
    <row r="12" spans="1:5" x14ac:dyDescent="0.2">
      <c r="C12" s="181"/>
      <c r="D12" s="181"/>
      <c r="E12" s="181"/>
    </row>
    <row r="13" spans="1:5" ht="17" thickBot="1" x14ac:dyDescent="0.25">
      <c r="A13" s="256" t="s">
        <v>388</v>
      </c>
      <c r="B13" s="256"/>
      <c r="C13" s="187"/>
      <c r="D13" s="187"/>
      <c r="E13" s="187"/>
    </row>
    <row r="14" spans="1:5" ht="17" x14ac:dyDescent="0.2">
      <c r="A14" s="102" t="s">
        <v>18</v>
      </c>
      <c r="B14" s="103" t="s">
        <v>393</v>
      </c>
      <c r="C14" s="182">
        <v>66314444.689999998</v>
      </c>
      <c r="D14" s="182">
        <v>99714092.090000004</v>
      </c>
      <c r="E14" s="182">
        <v>131144094.23</v>
      </c>
    </row>
    <row r="15" spans="1:5" ht="17" x14ac:dyDescent="0.2">
      <c r="A15" s="14" t="s">
        <v>19</v>
      </c>
      <c r="B15" s="37" t="s">
        <v>394</v>
      </c>
      <c r="C15" s="182">
        <v>783525220.34000003</v>
      </c>
      <c r="D15" s="182">
        <v>680093340.16999996</v>
      </c>
      <c r="E15" s="184">
        <v>682826149.15999997</v>
      </c>
    </row>
    <row r="16" spans="1:5" ht="17" x14ac:dyDescent="0.2">
      <c r="A16" s="14" t="s">
        <v>20</v>
      </c>
      <c r="B16" s="37" t="s">
        <v>395</v>
      </c>
      <c r="C16" s="182">
        <v>231334898.61000001</v>
      </c>
      <c r="D16" s="182">
        <v>239839745.49000001</v>
      </c>
      <c r="E16" s="184">
        <v>211364657.63999999</v>
      </c>
    </row>
    <row r="17" spans="1:5" ht="17" x14ac:dyDescent="0.2">
      <c r="A17" s="14" t="s">
        <v>21</v>
      </c>
      <c r="B17" s="37" t="s">
        <v>396</v>
      </c>
      <c r="C17" s="182">
        <v>656096776.41999996</v>
      </c>
      <c r="D17" s="182">
        <v>680991742.82999992</v>
      </c>
      <c r="E17" s="184">
        <v>725787698.13</v>
      </c>
    </row>
    <row r="18" spans="1:5" ht="18" thickBot="1" x14ac:dyDescent="0.25">
      <c r="A18" s="14" t="s">
        <v>22</v>
      </c>
      <c r="B18" s="37" t="s">
        <v>397</v>
      </c>
      <c r="C18" s="181">
        <v>1238226.74</v>
      </c>
      <c r="D18" s="181">
        <v>701648.28</v>
      </c>
      <c r="E18" s="183">
        <v>3880113.35</v>
      </c>
    </row>
    <row r="19" spans="1:5" ht="19" thickTop="1" thickBot="1" x14ac:dyDescent="0.25">
      <c r="B19" s="77" t="s">
        <v>398</v>
      </c>
      <c r="C19" s="189">
        <v>1752863510.74</v>
      </c>
      <c r="D19" s="189">
        <v>1701340568.8599999</v>
      </c>
      <c r="E19" s="189">
        <v>1755002712.5099998</v>
      </c>
    </row>
    <row r="20" spans="1:5" x14ac:dyDescent="0.2">
      <c r="B20" s="14"/>
      <c r="C20" s="14"/>
      <c r="D20" s="14"/>
      <c r="E20" s="14"/>
    </row>
    <row r="21" spans="1:5" x14ac:dyDescent="0.2">
      <c r="B21" s="14"/>
      <c r="C21" s="14"/>
      <c r="D21" s="14"/>
      <c r="E21" s="14"/>
    </row>
  </sheetData>
  <mergeCells count="5">
    <mergeCell ref="A1:E1"/>
    <mergeCell ref="A2:E2"/>
    <mergeCell ref="A3:E3"/>
    <mergeCell ref="A7:B7"/>
    <mergeCell ref="A13:B13"/>
  </mergeCells>
  <hyperlinks>
    <hyperlink ref="A1:E1" location="Index!A1" display="Zurück zum Index" xr:uid="{29B0D744-C1B3-624B-90F2-6F3AB9934B10}"/>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WUY37"/>
  <sheetViews>
    <sheetView showGridLines="0" zoomScaleNormal="100" workbookViewId="0">
      <selection activeCell="A2" sqref="A2:C16"/>
    </sheetView>
  </sheetViews>
  <sheetFormatPr baseColWidth="10" defaultColWidth="11.5" defaultRowHeight="16" x14ac:dyDescent="0.2"/>
  <cols>
    <col min="1" max="1" width="75.6640625" style="15" customWidth="1" collapsed="1"/>
    <col min="2" max="2" width="34.33203125" style="23" customWidth="1" collapsed="1"/>
    <col min="3" max="3" width="19.83203125" style="14" customWidth="1" collapsed="1"/>
    <col min="4" max="218" width="11.5" style="15" collapsed="1"/>
    <col min="219" max="219" width="57.1640625" style="15" customWidth="1" collapsed="1"/>
    <col min="220" max="231" width="14.33203125" style="15" customWidth="1" collapsed="1"/>
    <col min="232" max="474" width="11.5" style="15" collapsed="1"/>
    <col min="475" max="475" width="57.1640625" style="15" customWidth="1" collapsed="1"/>
    <col min="476" max="487" width="14.33203125" style="15" customWidth="1" collapsed="1"/>
    <col min="488" max="730" width="11.5" style="15" collapsed="1"/>
    <col min="731" max="731" width="57.1640625" style="15" customWidth="1" collapsed="1"/>
    <col min="732" max="743" width="14.33203125" style="15" customWidth="1" collapsed="1"/>
    <col min="744" max="986" width="11.5" style="15" collapsed="1"/>
    <col min="987" max="987" width="57.1640625" style="15" customWidth="1" collapsed="1"/>
    <col min="988" max="999" width="14.33203125" style="15" customWidth="1" collapsed="1"/>
    <col min="1000" max="1242" width="11.5" style="15" collapsed="1"/>
    <col min="1243" max="1243" width="57.1640625" style="15" customWidth="1" collapsed="1"/>
    <col min="1244" max="1255" width="14.33203125" style="15" customWidth="1" collapsed="1"/>
    <col min="1256" max="1498" width="11.5" style="15" collapsed="1"/>
    <col min="1499" max="1499" width="57.1640625" style="15" customWidth="1" collapsed="1"/>
    <col min="1500" max="1511" width="14.33203125" style="15" customWidth="1" collapsed="1"/>
    <col min="1512" max="1754" width="11.5" style="15" collapsed="1"/>
    <col min="1755" max="1755" width="57.1640625" style="15" customWidth="1" collapsed="1"/>
    <col min="1756" max="1767" width="14.33203125" style="15" customWidth="1" collapsed="1"/>
    <col min="1768" max="2010" width="11.5" style="15" collapsed="1"/>
    <col min="2011" max="2011" width="57.1640625" style="15" customWidth="1" collapsed="1"/>
    <col min="2012" max="2023" width="14.33203125" style="15" customWidth="1" collapsed="1"/>
    <col min="2024" max="2266" width="11.5" style="15" collapsed="1"/>
    <col min="2267" max="2267" width="57.1640625" style="15" customWidth="1" collapsed="1"/>
    <col min="2268" max="2279" width="14.33203125" style="15" customWidth="1" collapsed="1"/>
    <col min="2280" max="2522" width="11.5" style="15" collapsed="1"/>
    <col min="2523" max="2523" width="57.1640625" style="15" customWidth="1" collapsed="1"/>
    <col min="2524" max="2535" width="14.33203125" style="15" customWidth="1" collapsed="1"/>
    <col min="2536" max="2778" width="11.5" style="15" collapsed="1"/>
    <col min="2779" max="2779" width="57.1640625" style="15" customWidth="1" collapsed="1"/>
    <col min="2780" max="2791" width="14.33203125" style="15" customWidth="1" collapsed="1"/>
    <col min="2792" max="3034" width="11.5" style="15" collapsed="1"/>
    <col min="3035" max="3035" width="57.1640625" style="15" customWidth="1" collapsed="1"/>
    <col min="3036" max="3047" width="14.33203125" style="15" customWidth="1" collapsed="1"/>
    <col min="3048" max="3290" width="11.5" style="15" collapsed="1"/>
    <col min="3291" max="3291" width="57.1640625" style="15" customWidth="1" collapsed="1"/>
    <col min="3292" max="3303" width="14.33203125" style="15" customWidth="1" collapsed="1"/>
    <col min="3304" max="3546" width="11.5" style="15" collapsed="1"/>
    <col min="3547" max="3547" width="57.1640625" style="15" customWidth="1" collapsed="1"/>
    <col min="3548" max="3559" width="14.33203125" style="15" customWidth="1" collapsed="1"/>
    <col min="3560" max="3802" width="11.5" style="15" collapsed="1"/>
    <col min="3803" max="3803" width="57.1640625" style="15" customWidth="1" collapsed="1"/>
    <col min="3804" max="3815" width="14.33203125" style="15" customWidth="1" collapsed="1"/>
    <col min="3816" max="4058" width="11.5" style="15" collapsed="1"/>
    <col min="4059" max="4059" width="57.1640625" style="15" customWidth="1" collapsed="1"/>
    <col min="4060" max="4071" width="14.33203125" style="15" customWidth="1" collapsed="1"/>
    <col min="4072" max="4314" width="11.5" style="15" collapsed="1"/>
    <col min="4315" max="4315" width="57.1640625" style="15" customWidth="1" collapsed="1"/>
    <col min="4316" max="4327" width="14.33203125" style="15" customWidth="1" collapsed="1"/>
    <col min="4328" max="4570" width="11.5" style="15" collapsed="1"/>
    <col min="4571" max="4571" width="57.1640625" style="15" customWidth="1" collapsed="1"/>
    <col min="4572" max="4583" width="14.33203125" style="15" customWidth="1" collapsed="1"/>
    <col min="4584" max="4826" width="11.5" style="15" collapsed="1"/>
    <col min="4827" max="4827" width="57.1640625" style="15" customWidth="1" collapsed="1"/>
    <col min="4828" max="4839" width="14.33203125" style="15" customWidth="1" collapsed="1"/>
    <col min="4840" max="5082" width="11.5" style="15" collapsed="1"/>
    <col min="5083" max="5083" width="57.1640625" style="15" customWidth="1" collapsed="1"/>
    <col min="5084" max="5095" width="14.33203125" style="15" customWidth="1" collapsed="1"/>
    <col min="5096" max="5338" width="11.5" style="15" collapsed="1"/>
    <col min="5339" max="5339" width="57.1640625" style="15" customWidth="1" collapsed="1"/>
    <col min="5340" max="5351" width="14.33203125" style="15" customWidth="1" collapsed="1"/>
    <col min="5352" max="5594" width="11.5" style="15" collapsed="1"/>
    <col min="5595" max="5595" width="57.1640625" style="15" customWidth="1" collapsed="1"/>
    <col min="5596" max="5607" width="14.33203125" style="15" customWidth="1" collapsed="1"/>
    <col min="5608" max="5850" width="11.5" style="15" collapsed="1"/>
    <col min="5851" max="5851" width="57.1640625" style="15" customWidth="1" collapsed="1"/>
    <col min="5852" max="5863" width="14.33203125" style="15" customWidth="1" collapsed="1"/>
    <col min="5864" max="6106" width="11.5" style="15" collapsed="1"/>
    <col min="6107" max="6107" width="57.1640625" style="15" customWidth="1" collapsed="1"/>
    <col min="6108" max="6119" width="14.33203125" style="15" customWidth="1" collapsed="1"/>
    <col min="6120" max="6362" width="11.5" style="15" collapsed="1"/>
    <col min="6363" max="6363" width="57.1640625" style="15" customWidth="1" collapsed="1"/>
    <col min="6364" max="6375" width="14.33203125" style="15" customWidth="1" collapsed="1"/>
    <col min="6376" max="6618" width="11.5" style="15" collapsed="1"/>
    <col min="6619" max="6619" width="57.1640625" style="15" customWidth="1" collapsed="1"/>
    <col min="6620" max="6631" width="14.33203125" style="15" customWidth="1" collapsed="1"/>
    <col min="6632" max="6874" width="11.5" style="15" collapsed="1"/>
    <col min="6875" max="6875" width="57.1640625" style="15" customWidth="1" collapsed="1"/>
    <col min="6876" max="6887" width="14.33203125" style="15" customWidth="1" collapsed="1"/>
    <col min="6888" max="7130" width="11.5" style="15" collapsed="1"/>
    <col min="7131" max="7131" width="57.1640625" style="15" customWidth="1" collapsed="1"/>
    <col min="7132" max="7143" width="14.33203125" style="15" customWidth="1" collapsed="1"/>
    <col min="7144" max="7386" width="11.5" style="15" collapsed="1"/>
    <col min="7387" max="7387" width="57.1640625" style="15" customWidth="1" collapsed="1"/>
    <col min="7388" max="7399" width="14.33203125" style="15" customWidth="1" collapsed="1"/>
    <col min="7400" max="7642" width="11.5" style="15" collapsed="1"/>
    <col min="7643" max="7643" width="57.1640625" style="15" customWidth="1" collapsed="1"/>
    <col min="7644" max="7655" width="14.33203125" style="15" customWidth="1" collapsed="1"/>
    <col min="7656" max="7898" width="11.5" style="15" collapsed="1"/>
    <col min="7899" max="7899" width="57.1640625" style="15" customWidth="1" collapsed="1"/>
    <col min="7900" max="7911" width="14.33203125" style="15" customWidth="1" collapsed="1"/>
    <col min="7912" max="8154" width="11.5" style="15" collapsed="1"/>
    <col min="8155" max="8155" width="57.1640625" style="15" customWidth="1" collapsed="1"/>
    <col min="8156" max="8167" width="14.33203125" style="15" customWidth="1" collapsed="1"/>
    <col min="8168" max="8410" width="11.5" style="15" collapsed="1"/>
    <col min="8411" max="8411" width="57.1640625" style="15" customWidth="1" collapsed="1"/>
    <col min="8412" max="8423" width="14.33203125" style="15" customWidth="1" collapsed="1"/>
    <col min="8424" max="8666" width="11.5" style="15" collapsed="1"/>
    <col min="8667" max="8667" width="57.1640625" style="15" customWidth="1" collapsed="1"/>
    <col min="8668" max="8679" width="14.33203125" style="15" customWidth="1" collapsed="1"/>
    <col min="8680" max="8922" width="11.5" style="15" collapsed="1"/>
    <col min="8923" max="8923" width="57.1640625" style="15" customWidth="1" collapsed="1"/>
    <col min="8924" max="8935" width="14.33203125" style="15" customWidth="1" collapsed="1"/>
    <col min="8936" max="9178" width="11.5" style="15" collapsed="1"/>
    <col min="9179" max="9179" width="57.1640625" style="15" customWidth="1" collapsed="1"/>
    <col min="9180" max="9191" width="14.33203125" style="15" customWidth="1" collapsed="1"/>
    <col min="9192" max="9434" width="11.5" style="15" collapsed="1"/>
    <col min="9435" max="9435" width="57.1640625" style="15" customWidth="1" collapsed="1"/>
    <col min="9436" max="9447" width="14.33203125" style="15" customWidth="1" collapsed="1"/>
    <col min="9448" max="9690" width="11.5" style="15" collapsed="1"/>
    <col min="9691" max="9691" width="57.1640625" style="15" customWidth="1" collapsed="1"/>
    <col min="9692" max="9703" width="14.33203125" style="15" customWidth="1" collapsed="1"/>
    <col min="9704" max="9946" width="11.5" style="15" collapsed="1"/>
    <col min="9947" max="9947" width="57.1640625" style="15" customWidth="1" collapsed="1"/>
    <col min="9948" max="9959" width="14.33203125" style="15" customWidth="1" collapsed="1"/>
    <col min="9960" max="10202" width="11.5" style="15" collapsed="1"/>
    <col min="10203" max="10203" width="57.1640625" style="15" customWidth="1" collapsed="1"/>
    <col min="10204" max="10215" width="14.33203125" style="15" customWidth="1" collapsed="1"/>
    <col min="10216" max="10458" width="11.5" style="15" collapsed="1"/>
    <col min="10459" max="10459" width="57.1640625" style="15" customWidth="1" collapsed="1"/>
    <col min="10460" max="10471" width="14.33203125" style="15" customWidth="1" collapsed="1"/>
    <col min="10472" max="10714" width="11.5" style="15" collapsed="1"/>
    <col min="10715" max="10715" width="57.1640625" style="15" customWidth="1" collapsed="1"/>
    <col min="10716" max="10727" width="14.33203125" style="15" customWidth="1" collapsed="1"/>
    <col min="10728" max="10970" width="11.5" style="15" collapsed="1"/>
    <col min="10971" max="10971" width="57.1640625" style="15" customWidth="1" collapsed="1"/>
    <col min="10972" max="10983" width="14.33203125" style="15" customWidth="1" collapsed="1"/>
    <col min="10984" max="11226" width="11.5" style="15" collapsed="1"/>
    <col min="11227" max="11227" width="57.1640625" style="15" customWidth="1" collapsed="1"/>
    <col min="11228" max="11239" width="14.33203125" style="15" customWidth="1" collapsed="1"/>
    <col min="11240" max="11482" width="11.5" style="15" collapsed="1"/>
    <col min="11483" max="11483" width="57.1640625" style="15" customWidth="1" collapsed="1"/>
    <col min="11484" max="11495" width="14.33203125" style="15" customWidth="1" collapsed="1"/>
    <col min="11496" max="11738" width="11.5" style="15" collapsed="1"/>
    <col min="11739" max="11739" width="57.1640625" style="15" customWidth="1" collapsed="1"/>
    <col min="11740" max="11751" width="14.33203125" style="15" customWidth="1" collapsed="1"/>
    <col min="11752" max="11994" width="11.5" style="15" collapsed="1"/>
    <col min="11995" max="11995" width="57.1640625" style="15" customWidth="1" collapsed="1"/>
    <col min="11996" max="12007" width="14.33203125" style="15" customWidth="1" collapsed="1"/>
    <col min="12008" max="12250" width="11.5" style="15" collapsed="1"/>
    <col min="12251" max="12251" width="57.1640625" style="15" customWidth="1" collapsed="1"/>
    <col min="12252" max="12263" width="14.33203125" style="15" customWidth="1" collapsed="1"/>
    <col min="12264" max="12506" width="11.5" style="15" collapsed="1"/>
    <col min="12507" max="12507" width="57.1640625" style="15" customWidth="1" collapsed="1"/>
    <col min="12508" max="12519" width="14.33203125" style="15" customWidth="1" collapsed="1"/>
    <col min="12520" max="12762" width="11.5" style="15" collapsed="1"/>
    <col min="12763" max="12763" width="57.1640625" style="15" customWidth="1" collapsed="1"/>
    <col min="12764" max="12775" width="14.33203125" style="15" customWidth="1" collapsed="1"/>
    <col min="12776" max="13018" width="11.5" style="15" collapsed="1"/>
    <col min="13019" max="13019" width="57.1640625" style="15" customWidth="1" collapsed="1"/>
    <col min="13020" max="13031" width="14.33203125" style="15" customWidth="1" collapsed="1"/>
    <col min="13032" max="13274" width="11.5" style="15" collapsed="1"/>
    <col min="13275" max="13275" width="57.1640625" style="15" customWidth="1" collapsed="1"/>
    <col min="13276" max="13287" width="14.33203125" style="15" customWidth="1" collapsed="1"/>
    <col min="13288" max="13530" width="11.5" style="15" collapsed="1"/>
    <col min="13531" max="13531" width="57.1640625" style="15" customWidth="1" collapsed="1"/>
    <col min="13532" max="13543" width="14.33203125" style="15" customWidth="1" collapsed="1"/>
    <col min="13544" max="13786" width="11.5" style="15" collapsed="1"/>
    <col min="13787" max="13787" width="57.1640625" style="15" customWidth="1" collapsed="1"/>
    <col min="13788" max="13799" width="14.33203125" style="15" customWidth="1" collapsed="1"/>
    <col min="13800" max="14042" width="11.5" style="15" collapsed="1"/>
    <col min="14043" max="14043" width="57.1640625" style="15" customWidth="1" collapsed="1"/>
    <col min="14044" max="14055" width="14.33203125" style="15" customWidth="1" collapsed="1"/>
    <col min="14056" max="14298" width="11.5" style="15" collapsed="1"/>
    <col min="14299" max="14299" width="57.1640625" style="15" customWidth="1" collapsed="1"/>
    <col min="14300" max="14311" width="14.33203125" style="15" customWidth="1" collapsed="1"/>
    <col min="14312" max="14554" width="11.5" style="15" collapsed="1"/>
    <col min="14555" max="14555" width="57.1640625" style="15" customWidth="1" collapsed="1"/>
    <col min="14556" max="14567" width="14.33203125" style="15" customWidth="1" collapsed="1"/>
    <col min="14568" max="14810" width="11.5" style="15" collapsed="1"/>
    <col min="14811" max="14811" width="57.1640625" style="15" customWidth="1" collapsed="1"/>
    <col min="14812" max="14823" width="14.33203125" style="15" customWidth="1" collapsed="1"/>
    <col min="14824" max="15066" width="11.5" style="15" collapsed="1"/>
    <col min="15067" max="15067" width="57.1640625" style="15" customWidth="1" collapsed="1"/>
    <col min="15068" max="15079" width="14.33203125" style="15" customWidth="1" collapsed="1"/>
    <col min="15080" max="15322" width="11.5" style="15" collapsed="1"/>
    <col min="15323" max="15323" width="57.1640625" style="15" customWidth="1" collapsed="1"/>
    <col min="15324" max="15335" width="14.33203125" style="15" customWidth="1" collapsed="1"/>
    <col min="15336" max="15578" width="11.5" style="15" collapsed="1"/>
    <col min="15579" max="15579" width="57.1640625" style="15" customWidth="1" collapsed="1"/>
    <col min="15580" max="15591" width="14.33203125" style="15" customWidth="1" collapsed="1"/>
    <col min="15592" max="15834" width="11.5" style="15" collapsed="1"/>
    <col min="15835" max="15835" width="57.1640625" style="15" customWidth="1" collapsed="1"/>
    <col min="15836" max="15847" width="14.33203125" style="15" customWidth="1" collapsed="1"/>
    <col min="15848" max="16090" width="11.5" style="15" collapsed="1"/>
    <col min="16091" max="16091" width="57.1640625" style="15" customWidth="1" collapsed="1"/>
    <col min="16092" max="16103" width="14.33203125" style="15" customWidth="1" collapsed="1"/>
    <col min="16104" max="16104" width="11.5" style="15" collapsed="1"/>
    <col min="16105" max="16119" width="11.5" style="15"/>
    <col min="16120"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47" t="s">
        <v>308</v>
      </c>
      <c r="B3" s="246"/>
      <c r="C3" s="246"/>
    </row>
    <row r="5" spans="1:3" s="19" customFormat="1" ht="35" customHeight="1" x14ac:dyDescent="0.2">
      <c r="A5" s="43" t="s">
        <v>577</v>
      </c>
      <c r="B5" s="17"/>
      <c r="C5" s="18"/>
    </row>
    <row r="6" spans="1:3" ht="19" customHeight="1" thickBot="1" x14ac:dyDescent="0.25">
      <c r="A6" s="20" t="s">
        <v>384</v>
      </c>
      <c r="B6" s="21" t="s">
        <v>385</v>
      </c>
      <c r="C6" s="241" t="s">
        <v>588</v>
      </c>
    </row>
    <row r="7" spans="1:3" ht="35" thickBot="1" x14ac:dyDescent="0.25">
      <c r="A7" s="190" t="s">
        <v>254</v>
      </c>
      <c r="B7" s="191" t="s">
        <v>211</v>
      </c>
      <c r="C7" s="240">
        <v>1076908.75</v>
      </c>
    </row>
    <row r="8" spans="1:3" ht="35" thickBot="1" x14ac:dyDescent="0.25">
      <c r="A8" s="190" t="s">
        <v>253</v>
      </c>
      <c r="B8" s="191" t="s">
        <v>211</v>
      </c>
      <c r="C8" s="240">
        <v>1347827.08</v>
      </c>
    </row>
    <row r="9" spans="1:3" ht="35" thickBot="1" x14ac:dyDescent="0.25">
      <c r="A9" s="190" t="s">
        <v>456</v>
      </c>
      <c r="B9" s="191" t="s">
        <v>252</v>
      </c>
      <c r="C9" s="240">
        <v>1391276</v>
      </c>
    </row>
    <row r="10" spans="1:3" ht="52" thickBot="1" x14ac:dyDescent="0.25">
      <c r="A10" s="190" t="s">
        <v>250</v>
      </c>
      <c r="B10" s="191" t="s">
        <v>251</v>
      </c>
      <c r="C10" s="240">
        <v>1408001.25</v>
      </c>
    </row>
    <row r="11" spans="1:3" ht="69" thickBot="1" x14ac:dyDescent="0.25">
      <c r="A11" s="190" t="s">
        <v>249</v>
      </c>
      <c r="B11" s="191" t="s">
        <v>575</v>
      </c>
      <c r="C11" s="240">
        <v>1590805.63</v>
      </c>
    </row>
    <row r="12" spans="1:3" ht="18" thickBot="1" x14ac:dyDescent="0.25">
      <c r="A12" s="190" t="s">
        <v>247</v>
      </c>
      <c r="B12" s="191" t="s">
        <v>248</v>
      </c>
      <c r="C12" s="240">
        <v>1855400</v>
      </c>
    </row>
    <row r="13" spans="1:3" ht="35" thickBot="1" x14ac:dyDescent="0.25">
      <c r="A13" s="190" t="s">
        <v>32</v>
      </c>
      <c r="B13" s="191" t="s">
        <v>33</v>
      </c>
      <c r="C13" s="240">
        <v>2362344</v>
      </c>
    </row>
    <row r="14" spans="1:3" ht="35" thickBot="1" x14ac:dyDescent="0.25">
      <c r="A14" s="190" t="s">
        <v>166</v>
      </c>
      <c r="B14" s="191" t="s">
        <v>34</v>
      </c>
      <c r="C14" s="240">
        <v>3224932</v>
      </c>
    </row>
    <row r="15" spans="1:3" s="19" customFormat="1" ht="36" customHeight="1" thickBot="1" x14ac:dyDescent="0.25">
      <c r="A15" s="190" t="s">
        <v>457</v>
      </c>
      <c r="B15" s="191" t="s">
        <v>458</v>
      </c>
      <c r="C15" s="240">
        <v>1009000</v>
      </c>
    </row>
    <row r="16" spans="1:3" ht="35" thickBot="1" x14ac:dyDescent="0.25">
      <c r="A16" s="190" t="s">
        <v>459</v>
      </c>
      <c r="B16" s="191" t="s">
        <v>460</v>
      </c>
      <c r="C16" s="240">
        <v>1587000</v>
      </c>
    </row>
    <row r="17" spans="1:3" x14ac:dyDescent="0.2">
      <c r="A17" s="4"/>
      <c r="B17" s="43"/>
      <c r="C17" s="3"/>
    </row>
    <row r="18" spans="1:3" x14ac:dyDescent="0.2">
      <c r="A18" s="44"/>
      <c r="B18" s="45"/>
      <c r="C18" s="46"/>
    </row>
    <row r="19" spans="1:3" x14ac:dyDescent="0.2">
      <c r="A19" s="57"/>
      <c r="B19" s="57"/>
      <c r="C19" s="58"/>
    </row>
    <row r="20" spans="1:3" x14ac:dyDescent="0.2">
      <c r="A20" s="57"/>
      <c r="B20" s="57"/>
      <c r="C20" s="58"/>
    </row>
    <row r="21" spans="1:3" x14ac:dyDescent="0.2">
      <c r="A21" s="57"/>
      <c r="B21" s="57"/>
      <c r="C21" s="58"/>
    </row>
    <row r="22" spans="1:3" x14ac:dyDescent="0.2">
      <c r="A22" s="57"/>
      <c r="B22" s="57"/>
      <c r="C22" s="58"/>
    </row>
    <row r="23" spans="1:3" x14ac:dyDescent="0.2">
      <c r="A23" s="57"/>
      <c r="B23" s="57"/>
      <c r="C23" s="58"/>
    </row>
    <row r="24" spans="1:3" x14ac:dyDescent="0.2">
      <c r="A24" s="57"/>
      <c r="B24" s="57"/>
      <c r="C24" s="58"/>
    </row>
    <row r="25" spans="1:3" x14ac:dyDescent="0.2">
      <c r="A25" s="57"/>
      <c r="B25" s="57"/>
      <c r="C25" s="58"/>
    </row>
    <row r="26" spans="1:3" x14ac:dyDescent="0.2">
      <c r="A26" s="57"/>
      <c r="B26" s="57"/>
      <c r="C26" s="58"/>
    </row>
    <row r="27" spans="1:3" x14ac:dyDescent="0.2">
      <c r="A27" s="57"/>
      <c r="B27" s="57"/>
      <c r="C27" s="58"/>
    </row>
    <row r="28" spans="1:3" x14ac:dyDescent="0.2">
      <c r="A28" s="57"/>
      <c r="B28" s="57"/>
      <c r="C28" s="58"/>
    </row>
    <row r="29" spans="1:3" x14ac:dyDescent="0.2">
      <c r="A29" s="57"/>
      <c r="B29" s="57"/>
      <c r="C29" s="58"/>
    </row>
    <row r="30" spans="1:3" x14ac:dyDescent="0.2">
      <c r="A30" s="57"/>
      <c r="B30" s="57"/>
      <c r="C30" s="58"/>
    </row>
    <row r="31" spans="1:3" x14ac:dyDescent="0.2">
      <c r="A31" s="57"/>
      <c r="B31" s="57"/>
      <c r="C31" s="58"/>
    </row>
    <row r="32" spans="1:3" x14ac:dyDescent="0.2">
      <c r="A32" s="57"/>
      <c r="B32" s="57"/>
      <c r="C32" s="58"/>
    </row>
    <row r="33" spans="1:3" x14ac:dyDescent="0.2">
      <c r="A33" s="57"/>
      <c r="B33" s="57"/>
      <c r="C33" s="58"/>
    </row>
    <row r="34" spans="1:3" x14ac:dyDescent="0.2">
      <c r="A34" s="57"/>
      <c r="B34" s="57"/>
      <c r="C34" s="58"/>
    </row>
    <row r="35" spans="1:3" x14ac:dyDescent="0.2">
      <c r="A35" s="57"/>
      <c r="B35" s="57"/>
      <c r="C35" s="58"/>
    </row>
    <row r="36" spans="1:3" x14ac:dyDescent="0.2">
      <c r="A36" s="57"/>
      <c r="B36" s="57"/>
      <c r="C36" s="58"/>
    </row>
    <row r="37" spans="1:3" x14ac:dyDescent="0.2">
      <c r="A37" s="57"/>
      <c r="B37" s="57"/>
      <c r="C37" s="58"/>
    </row>
  </sheetData>
  <mergeCells count="3">
    <mergeCell ref="A1:C1"/>
    <mergeCell ref="A3:C3"/>
    <mergeCell ref="A2:C2"/>
  </mergeCells>
  <hyperlinks>
    <hyperlink ref="A3" location="'mfhd-forschungsfoerderung-eu'!A1" tooltip="Gehe zu mfhd-forschungsfoerderung-eu" display="Forschungsförderung der EU" xr:uid="{4CEC0C1E-BABB-854D-A114-BBD2C2614759}"/>
    <hyperlink ref="A1:C1" location="Index!A1" display="Zurück zum Index" xr:uid="{EFF81DA4-CA82-3A41-829E-4B7E612C2DD3}"/>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WVV15"/>
  <sheetViews>
    <sheetView showGridLines="0" zoomScaleNormal="100" workbookViewId="0">
      <selection activeCell="A2" sqref="A2:D2"/>
    </sheetView>
  </sheetViews>
  <sheetFormatPr baseColWidth="10" defaultColWidth="11.5" defaultRowHeight="16" x14ac:dyDescent="0.2"/>
  <cols>
    <col min="1" max="1" width="85.5" style="15" customWidth="1" collapsed="1"/>
    <col min="2" max="3" width="28.5" style="14" customWidth="1" collapsed="1"/>
    <col min="4" max="4" width="19.83203125" style="14" customWidth="1" collapsed="1"/>
    <col min="5" max="240" width="11.5" style="15" collapsed="1"/>
    <col min="241" max="241" width="57.1640625" style="15" customWidth="1" collapsed="1"/>
    <col min="242" max="253" width="14.33203125" style="15" customWidth="1" collapsed="1"/>
    <col min="254" max="496" width="11.5" style="15" collapsed="1"/>
    <col min="497" max="497" width="57.1640625" style="15" customWidth="1" collapsed="1"/>
    <col min="498" max="509" width="14.33203125" style="15" customWidth="1" collapsed="1"/>
    <col min="510" max="752" width="11.5" style="15" collapsed="1"/>
    <col min="753" max="753" width="57.1640625" style="15" customWidth="1" collapsed="1"/>
    <col min="754" max="765" width="14.33203125" style="15" customWidth="1" collapsed="1"/>
    <col min="766" max="1008" width="11.5" style="15" collapsed="1"/>
    <col min="1009" max="1009" width="57.1640625" style="15" customWidth="1" collapsed="1"/>
    <col min="1010" max="1021" width="14.33203125" style="15" customWidth="1" collapsed="1"/>
    <col min="1022" max="1264" width="11.5" style="15" collapsed="1"/>
    <col min="1265" max="1265" width="57.1640625" style="15" customWidth="1" collapsed="1"/>
    <col min="1266" max="1277" width="14.33203125" style="15" customWidth="1" collapsed="1"/>
    <col min="1278" max="1520" width="11.5" style="15" collapsed="1"/>
    <col min="1521" max="1521" width="57.1640625" style="15" customWidth="1" collapsed="1"/>
    <col min="1522" max="1533" width="14.33203125" style="15" customWidth="1" collapsed="1"/>
    <col min="1534" max="1776" width="11.5" style="15" collapsed="1"/>
    <col min="1777" max="1777" width="57.1640625" style="15" customWidth="1" collapsed="1"/>
    <col min="1778" max="1789" width="14.33203125" style="15" customWidth="1" collapsed="1"/>
    <col min="1790" max="2032" width="11.5" style="15" collapsed="1"/>
    <col min="2033" max="2033" width="57.1640625" style="15" customWidth="1" collapsed="1"/>
    <col min="2034" max="2045" width="14.33203125" style="15" customWidth="1" collapsed="1"/>
    <col min="2046" max="2288" width="11.5" style="15" collapsed="1"/>
    <col min="2289" max="2289" width="57.1640625" style="15" customWidth="1" collapsed="1"/>
    <col min="2290" max="2301" width="14.33203125" style="15" customWidth="1" collapsed="1"/>
    <col min="2302" max="2544" width="11.5" style="15" collapsed="1"/>
    <col min="2545" max="2545" width="57.1640625" style="15" customWidth="1" collapsed="1"/>
    <col min="2546" max="2557" width="14.33203125" style="15" customWidth="1" collapsed="1"/>
    <col min="2558" max="2800" width="11.5" style="15" collapsed="1"/>
    <col min="2801" max="2801" width="57.1640625" style="15" customWidth="1" collapsed="1"/>
    <col min="2802" max="2813" width="14.33203125" style="15" customWidth="1" collapsed="1"/>
    <col min="2814" max="3056" width="11.5" style="15" collapsed="1"/>
    <col min="3057" max="3057" width="57.1640625" style="15" customWidth="1" collapsed="1"/>
    <col min="3058" max="3069" width="14.33203125" style="15" customWidth="1" collapsed="1"/>
    <col min="3070" max="3312" width="11.5" style="15" collapsed="1"/>
    <col min="3313" max="3313" width="57.1640625" style="15" customWidth="1" collapsed="1"/>
    <col min="3314" max="3325" width="14.33203125" style="15" customWidth="1" collapsed="1"/>
    <col min="3326" max="3568" width="11.5" style="15" collapsed="1"/>
    <col min="3569" max="3569" width="57.1640625" style="15" customWidth="1" collapsed="1"/>
    <col min="3570" max="3581" width="14.33203125" style="15" customWidth="1" collapsed="1"/>
    <col min="3582" max="3824" width="11.5" style="15" collapsed="1"/>
    <col min="3825" max="3825" width="57.1640625" style="15" customWidth="1" collapsed="1"/>
    <col min="3826" max="3837" width="14.33203125" style="15" customWidth="1" collapsed="1"/>
    <col min="3838" max="4080" width="11.5" style="15" collapsed="1"/>
    <col min="4081" max="4081" width="57.1640625" style="15" customWidth="1" collapsed="1"/>
    <col min="4082" max="4093" width="14.33203125" style="15" customWidth="1" collapsed="1"/>
    <col min="4094" max="4336" width="11.5" style="15" collapsed="1"/>
    <col min="4337" max="4337" width="57.1640625" style="15" customWidth="1" collapsed="1"/>
    <col min="4338" max="4349" width="14.33203125" style="15" customWidth="1" collapsed="1"/>
    <col min="4350" max="4592" width="11.5" style="15" collapsed="1"/>
    <col min="4593" max="4593" width="57.1640625" style="15" customWidth="1" collapsed="1"/>
    <col min="4594" max="4605" width="14.33203125" style="15" customWidth="1" collapsed="1"/>
    <col min="4606" max="4848" width="11.5" style="15" collapsed="1"/>
    <col min="4849" max="4849" width="57.1640625" style="15" customWidth="1" collapsed="1"/>
    <col min="4850" max="4861" width="14.33203125" style="15" customWidth="1" collapsed="1"/>
    <col min="4862" max="5104" width="11.5" style="15" collapsed="1"/>
    <col min="5105" max="5105" width="57.1640625" style="15" customWidth="1" collapsed="1"/>
    <col min="5106" max="5117" width="14.33203125" style="15" customWidth="1" collapsed="1"/>
    <col min="5118" max="5360" width="11.5" style="15" collapsed="1"/>
    <col min="5361" max="5361" width="57.1640625" style="15" customWidth="1" collapsed="1"/>
    <col min="5362" max="5373" width="14.33203125" style="15" customWidth="1" collapsed="1"/>
    <col min="5374" max="5616" width="11.5" style="15" collapsed="1"/>
    <col min="5617" max="5617" width="57.1640625" style="15" customWidth="1" collapsed="1"/>
    <col min="5618" max="5629" width="14.33203125" style="15" customWidth="1" collapsed="1"/>
    <col min="5630" max="5872" width="11.5" style="15" collapsed="1"/>
    <col min="5873" max="5873" width="57.1640625" style="15" customWidth="1" collapsed="1"/>
    <col min="5874" max="5885" width="14.33203125" style="15" customWidth="1" collapsed="1"/>
    <col min="5886" max="6128" width="11.5" style="15" collapsed="1"/>
    <col min="6129" max="6129" width="57.1640625" style="15" customWidth="1" collapsed="1"/>
    <col min="6130" max="6141" width="14.33203125" style="15" customWidth="1" collapsed="1"/>
    <col min="6142" max="6384" width="11.5" style="15" collapsed="1"/>
    <col min="6385" max="6385" width="57.1640625" style="15" customWidth="1" collapsed="1"/>
    <col min="6386" max="6397" width="14.33203125" style="15" customWidth="1" collapsed="1"/>
    <col min="6398" max="6640" width="11.5" style="15" collapsed="1"/>
    <col min="6641" max="6641" width="57.1640625" style="15" customWidth="1" collapsed="1"/>
    <col min="6642" max="6653" width="14.33203125" style="15" customWidth="1" collapsed="1"/>
    <col min="6654" max="6896" width="11.5" style="15" collapsed="1"/>
    <col min="6897" max="6897" width="57.1640625" style="15" customWidth="1" collapsed="1"/>
    <col min="6898" max="6909" width="14.33203125" style="15" customWidth="1" collapsed="1"/>
    <col min="6910" max="7152" width="11.5" style="15" collapsed="1"/>
    <col min="7153" max="7153" width="57.1640625" style="15" customWidth="1" collapsed="1"/>
    <col min="7154" max="7165" width="14.33203125" style="15" customWidth="1" collapsed="1"/>
    <col min="7166" max="7408" width="11.5" style="15" collapsed="1"/>
    <col min="7409" max="7409" width="57.1640625" style="15" customWidth="1" collapsed="1"/>
    <col min="7410" max="7421" width="14.33203125" style="15" customWidth="1" collapsed="1"/>
    <col min="7422" max="7664" width="11.5" style="15" collapsed="1"/>
    <col min="7665" max="7665" width="57.1640625" style="15" customWidth="1" collapsed="1"/>
    <col min="7666" max="7677" width="14.33203125" style="15" customWidth="1" collapsed="1"/>
    <col min="7678" max="7920" width="11.5" style="15" collapsed="1"/>
    <col min="7921" max="7921" width="57.1640625" style="15" customWidth="1" collapsed="1"/>
    <col min="7922" max="7933" width="14.33203125" style="15" customWidth="1" collapsed="1"/>
    <col min="7934" max="8176" width="11.5" style="15" collapsed="1"/>
    <col min="8177" max="8177" width="57.1640625" style="15" customWidth="1" collapsed="1"/>
    <col min="8178" max="8189" width="14.33203125" style="15" customWidth="1" collapsed="1"/>
    <col min="8190" max="8432" width="11.5" style="15" collapsed="1"/>
    <col min="8433" max="8433" width="57.1640625" style="15" customWidth="1" collapsed="1"/>
    <col min="8434" max="8445" width="14.33203125" style="15" customWidth="1" collapsed="1"/>
    <col min="8446" max="8688" width="11.5" style="15" collapsed="1"/>
    <col min="8689" max="8689" width="57.1640625" style="15" customWidth="1" collapsed="1"/>
    <col min="8690" max="8701" width="14.33203125" style="15" customWidth="1" collapsed="1"/>
    <col min="8702" max="8944" width="11.5" style="15" collapsed="1"/>
    <col min="8945" max="8945" width="57.1640625" style="15" customWidth="1" collapsed="1"/>
    <col min="8946" max="8957" width="14.33203125" style="15" customWidth="1" collapsed="1"/>
    <col min="8958" max="9200" width="11.5" style="15" collapsed="1"/>
    <col min="9201" max="9201" width="57.1640625" style="15" customWidth="1" collapsed="1"/>
    <col min="9202" max="9213" width="14.33203125" style="15" customWidth="1" collapsed="1"/>
    <col min="9214" max="9456" width="11.5" style="15" collapsed="1"/>
    <col min="9457" max="9457" width="57.1640625" style="15" customWidth="1" collapsed="1"/>
    <col min="9458" max="9469" width="14.33203125" style="15" customWidth="1" collapsed="1"/>
    <col min="9470" max="9712" width="11.5" style="15" collapsed="1"/>
    <col min="9713" max="9713" width="57.1640625" style="15" customWidth="1" collapsed="1"/>
    <col min="9714" max="9725" width="14.33203125" style="15" customWidth="1" collapsed="1"/>
    <col min="9726" max="9968" width="11.5" style="15" collapsed="1"/>
    <col min="9969" max="9969" width="57.1640625" style="15" customWidth="1" collapsed="1"/>
    <col min="9970" max="9981" width="14.33203125" style="15" customWidth="1" collapsed="1"/>
    <col min="9982" max="10224" width="11.5" style="15" collapsed="1"/>
    <col min="10225" max="10225" width="57.1640625" style="15" customWidth="1" collapsed="1"/>
    <col min="10226" max="10237" width="14.33203125" style="15" customWidth="1" collapsed="1"/>
    <col min="10238" max="10480" width="11.5" style="15" collapsed="1"/>
    <col min="10481" max="10481" width="57.1640625" style="15" customWidth="1" collapsed="1"/>
    <col min="10482" max="10493" width="14.33203125" style="15" customWidth="1" collapsed="1"/>
    <col min="10494" max="10736" width="11.5" style="15" collapsed="1"/>
    <col min="10737" max="10737" width="57.1640625" style="15" customWidth="1" collapsed="1"/>
    <col min="10738" max="10749" width="14.33203125" style="15" customWidth="1" collapsed="1"/>
    <col min="10750" max="10992" width="11.5" style="15" collapsed="1"/>
    <col min="10993" max="10993" width="57.1640625" style="15" customWidth="1" collapsed="1"/>
    <col min="10994" max="11005" width="14.33203125" style="15" customWidth="1" collapsed="1"/>
    <col min="11006" max="11248" width="11.5" style="15" collapsed="1"/>
    <col min="11249" max="11249" width="57.1640625" style="15" customWidth="1" collapsed="1"/>
    <col min="11250" max="11261" width="14.33203125" style="15" customWidth="1" collapsed="1"/>
    <col min="11262" max="11504" width="11.5" style="15" collapsed="1"/>
    <col min="11505" max="11505" width="57.1640625" style="15" customWidth="1" collapsed="1"/>
    <col min="11506" max="11517" width="14.33203125" style="15" customWidth="1" collapsed="1"/>
    <col min="11518" max="11760" width="11.5" style="15" collapsed="1"/>
    <col min="11761" max="11761" width="57.1640625" style="15" customWidth="1" collapsed="1"/>
    <col min="11762" max="11773" width="14.33203125" style="15" customWidth="1" collapsed="1"/>
    <col min="11774" max="12016" width="11.5" style="15" collapsed="1"/>
    <col min="12017" max="12017" width="57.1640625" style="15" customWidth="1" collapsed="1"/>
    <col min="12018" max="12029" width="14.33203125" style="15" customWidth="1" collapsed="1"/>
    <col min="12030" max="12272" width="11.5" style="15" collapsed="1"/>
    <col min="12273" max="12273" width="57.1640625" style="15" customWidth="1" collapsed="1"/>
    <col min="12274" max="12285" width="14.33203125" style="15" customWidth="1" collapsed="1"/>
    <col min="12286" max="12528" width="11.5" style="15" collapsed="1"/>
    <col min="12529" max="12529" width="57.1640625" style="15" customWidth="1" collapsed="1"/>
    <col min="12530" max="12541" width="14.33203125" style="15" customWidth="1" collapsed="1"/>
    <col min="12542" max="12784" width="11.5" style="15" collapsed="1"/>
    <col min="12785" max="12785" width="57.1640625" style="15" customWidth="1" collapsed="1"/>
    <col min="12786" max="12797" width="14.33203125" style="15" customWidth="1" collapsed="1"/>
    <col min="12798" max="13040" width="11.5" style="15" collapsed="1"/>
    <col min="13041" max="13041" width="57.1640625" style="15" customWidth="1" collapsed="1"/>
    <col min="13042" max="13053" width="14.33203125" style="15" customWidth="1" collapsed="1"/>
    <col min="13054" max="13296" width="11.5" style="15" collapsed="1"/>
    <col min="13297" max="13297" width="57.1640625" style="15" customWidth="1" collapsed="1"/>
    <col min="13298" max="13309" width="14.33203125" style="15" customWidth="1" collapsed="1"/>
    <col min="13310" max="13552" width="11.5" style="15" collapsed="1"/>
    <col min="13553" max="13553" width="57.1640625" style="15" customWidth="1" collapsed="1"/>
    <col min="13554" max="13565" width="14.33203125" style="15" customWidth="1" collapsed="1"/>
    <col min="13566" max="13808" width="11.5" style="15" collapsed="1"/>
    <col min="13809" max="13809" width="57.1640625" style="15" customWidth="1" collapsed="1"/>
    <col min="13810" max="13821" width="14.33203125" style="15" customWidth="1" collapsed="1"/>
    <col min="13822" max="14064" width="11.5" style="15" collapsed="1"/>
    <col min="14065" max="14065" width="57.1640625" style="15" customWidth="1" collapsed="1"/>
    <col min="14066" max="14077" width="14.33203125" style="15" customWidth="1" collapsed="1"/>
    <col min="14078" max="14320" width="11.5" style="15" collapsed="1"/>
    <col min="14321" max="14321" width="57.1640625" style="15" customWidth="1" collapsed="1"/>
    <col min="14322" max="14333" width="14.33203125" style="15" customWidth="1" collapsed="1"/>
    <col min="14334" max="14576" width="11.5" style="15" collapsed="1"/>
    <col min="14577" max="14577" width="57.1640625" style="15" customWidth="1" collapsed="1"/>
    <col min="14578" max="14589" width="14.33203125" style="15" customWidth="1" collapsed="1"/>
    <col min="14590" max="14832" width="11.5" style="15" collapsed="1"/>
    <col min="14833" max="14833" width="57.1640625" style="15" customWidth="1" collapsed="1"/>
    <col min="14834" max="14845" width="14.33203125" style="15" customWidth="1" collapsed="1"/>
    <col min="14846" max="15088" width="11.5" style="15" collapsed="1"/>
    <col min="15089" max="15089" width="57.1640625" style="15" customWidth="1" collapsed="1"/>
    <col min="15090" max="15101" width="14.33203125" style="15" customWidth="1" collapsed="1"/>
    <col min="15102" max="15344" width="11.5" style="15" collapsed="1"/>
    <col min="15345" max="15345" width="57.1640625" style="15" customWidth="1" collapsed="1"/>
    <col min="15346" max="15357" width="14.33203125" style="15" customWidth="1" collapsed="1"/>
    <col min="15358" max="15600" width="11.5" style="15" collapsed="1"/>
    <col min="15601" max="15601" width="57.1640625" style="15" customWidth="1" collapsed="1"/>
    <col min="15602" max="15613" width="14.33203125" style="15" customWidth="1" collapsed="1"/>
    <col min="15614" max="15856" width="11.5" style="15" collapsed="1"/>
    <col min="15857" max="15857" width="57.1640625" style="15" customWidth="1" collapsed="1"/>
    <col min="15858" max="15869" width="14.33203125" style="15" customWidth="1" collapsed="1"/>
    <col min="15870" max="16112" width="11.5" style="15" collapsed="1"/>
    <col min="16113" max="16113" width="57.1640625" style="15" customWidth="1" collapsed="1"/>
    <col min="16114" max="16125" width="14.33203125" style="15" customWidth="1" collapsed="1"/>
    <col min="16126" max="16126" width="11.5" style="15" collapsed="1"/>
    <col min="16127" max="16142" width="11.5" style="15"/>
    <col min="16143" max="16384" width="11.5" style="15" collapsed="1"/>
  </cols>
  <sheetData>
    <row r="1" spans="1:4" ht="15" customHeight="1" x14ac:dyDescent="0.2">
      <c r="A1" s="257" t="s">
        <v>30</v>
      </c>
      <c r="B1" s="257"/>
      <c r="C1" s="257"/>
      <c r="D1" s="257"/>
    </row>
    <row r="2" spans="1:4" s="16" customFormat="1" ht="16" customHeight="1" x14ac:dyDescent="0.25">
      <c r="A2" s="245" t="s">
        <v>450</v>
      </c>
      <c r="B2" s="245"/>
      <c r="C2" s="245"/>
      <c r="D2" s="245"/>
    </row>
    <row r="3" spans="1:4" ht="15" customHeight="1" x14ac:dyDescent="0.2">
      <c r="A3" s="247" t="s">
        <v>565</v>
      </c>
      <c r="B3" s="246"/>
      <c r="C3" s="246"/>
      <c r="D3" s="246"/>
    </row>
    <row r="5" spans="1:4" ht="19" customHeight="1" thickBot="1" x14ac:dyDescent="0.25">
      <c r="A5" s="20" t="s">
        <v>384</v>
      </c>
      <c r="B5" s="21" t="s">
        <v>385</v>
      </c>
      <c r="C5" s="21" t="s">
        <v>36</v>
      </c>
      <c r="D5" s="22" t="s">
        <v>588</v>
      </c>
    </row>
    <row r="6" spans="1:4" ht="18" thickBot="1" x14ac:dyDescent="0.25">
      <c r="A6" s="191" t="s">
        <v>461</v>
      </c>
      <c r="B6" s="191" t="s">
        <v>68</v>
      </c>
      <c r="C6" s="191" t="s">
        <v>462</v>
      </c>
      <c r="D6" s="240">
        <v>2469000</v>
      </c>
    </row>
    <row r="7" spans="1:4" ht="35" thickBot="1" x14ac:dyDescent="0.25">
      <c r="A7" s="191" t="s">
        <v>255</v>
      </c>
      <c r="B7" s="191" t="s">
        <v>211</v>
      </c>
      <c r="C7" s="191" t="s">
        <v>38</v>
      </c>
      <c r="D7" s="240">
        <v>1999788</v>
      </c>
    </row>
    <row r="8" spans="1:4" ht="18" thickBot="1" x14ac:dyDescent="0.25">
      <c r="A8" s="191" t="s">
        <v>37</v>
      </c>
      <c r="B8" s="191" t="s">
        <v>89</v>
      </c>
      <c r="C8" s="191" t="s">
        <v>38</v>
      </c>
      <c r="D8" s="240">
        <v>1945250</v>
      </c>
    </row>
    <row r="9" spans="1:4" ht="35" thickBot="1" x14ac:dyDescent="0.25">
      <c r="A9" s="191" t="s">
        <v>39</v>
      </c>
      <c r="B9" s="191" t="s">
        <v>40</v>
      </c>
      <c r="C9" s="191" t="s">
        <v>38</v>
      </c>
      <c r="D9" s="240">
        <v>1902500</v>
      </c>
    </row>
    <row r="10" spans="1:4" ht="18" thickBot="1" x14ac:dyDescent="0.25">
      <c r="A10" s="191" t="s">
        <v>463</v>
      </c>
      <c r="B10" s="191" t="s">
        <v>89</v>
      </c>
      <c r="C10" s="191" t="s">
        <v>464</v>
      </c>
      <c r="D10" s="240">
        <v>150000</v>
      </c>
    </row>
    <row r="11" spans="1:4" ht="18" thickBot="1" x14ac:dyDescent="0.25">
      <c r="A11" s="191" t="s">
        <v>167</v>
      </c>
      <c r="B11" s="191" t="s">
        <v>168</v>
      </c>
      <c r="C11" s="191" t="s">
        <v>41</v>
      </c>
      <c r="D11" s="240">
        <v>1499581</v>
      </c>
    </row>
    <row r="12" spans="1:4" ht="35" thickBot="1" x14ac:dyDescent="0.25">
      <c r="A12" s="191" t="s">
        <v>42</v>
      </c>
      <c r="B12" s="192" t="s">
        <v>465</v>
      </c>
      <c r="C12" s="191" t="s">
        <v>41</v>
      </c>
      <c r="D12" s="240">
        <v>1500000</v>
      </c>
    </row>
    <row r="13" spans="1:4" ht="35" thickBot="1" x14ac:dyDescent="0.25">
      <c r="A13" s="191" t="s">
        <v>256</v>
      </c>
      <c r="B13" s="191" t="s">
        <v>257</v>
      </c>
      <c r="C13" s="191" t="s">
        <v>41</v>
      </c>
      <c r="D13" s="240">
        <v>1498475</v>
      </c>
    </row>
    <row r="14" spans="1:4" ht="35" thickBot="1" x14ac:dyDescent="0.25">
      <c r="A14" s="191" t="s">
        <v>466</v>
      </c>
      <c r="B14" s="191" t="s">
        <v>467</v>
      </c>
      <c r="C14" s="191" t="s">
        <v>41</v>
      </c>
      <c r="D14" s="240">
        <v>1056000</v>
      </c>
    </row>
    <row r="15" spans="1:4" ht="35" thickBot="1" x14ac:dyDescent="0.25">
      <c r="A15" s="191" t="s">
        <v>468</v>
      </c>
      <c r="B15" s="191" t="s">
        <v>469</v>
      </c>
      <c r="C15" s="191" t="s">
        <v>41</v>
      </c>
      <c r="D15" s="240">
        <v>1500000</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487C8872-FBD2-464A-964B-9AA51602A545}"/>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DR37"/>
  <sheetViews>
    <sheetView showGridLines="0" zoomScaleNormal="100" workbookViewId="0">
      <selection activeCell="A2" sqref="A2:C30"/>
    </sheetView>
  </sheetViews>
  <sheetFormatPr baseColWidth="10" defaultColWidth="11.5" defaultRowHeight="16" x14ac:dyDescent="0.2"/>
  <cols>
    <col min="1" max="1" width="75.6640625" style="15" customWidth="1" collapsed="1"/>
    <col min="2" max="2" width="34.33203125" style="15" customWidth="1" collapsed="1"/>
    <col min="3" max="3" width="19.83203125" style="14" customWidth="1" collapsed="1"/>
    <col min="4" max="217" width="11.5" style="15" collapsed="1"/>
    <col min="218" max="218" width="57.1640625" style="15" customWidth="1" collapsed="1"/>
    <col min="219" max="230" width="14.33203125" style="15" customWidth="1" collapsed="1"/>
    <col min="231" max="473" width="11.5" style="15" collapsed="1"/>
    <col min="474" max="474" width="57.1640625" style="15" customWidth="1" collapsed="1"/>
    <col min="475" max="486" width="14.33203125" style="15" customWidth="1" collapsed="1"/>
    <col min="487" max="729" width="11.5" style="15" collapsed="1"/>
    <col min="730" max="730" width="57.1640625" style="15" customWidth="1" collapsed="1"/>
    <col min="731" max="742" width="14.33203125" style="15" customWidth="1" collapsed="1"/>
    <col min="743" max="985" width="11.5" style="15" collapsed="1"/>
    <col min="986" max="986" width="57.1640625" style="15" customWidth="1" collapsed="1"/>
    <col min="987" max="998" width="14.33203125" style="15" customWidth="1" collapsed="1"/>
    <col min="999" max="1241" width="11.5" style="15" collapsed="1"/>
    <col min="1242" max="1242" width="57.1640625" style="15" customWidth="1" collapsed="1"/>
    <col min="1243" max="1254" width="14.33203125" style="15" customWidth="1" collapsed="1"/>
    <col min="1255" max="1497" width="11.5" style="15" collapsed="1"/>
    <col min="1498" max="1498" width="57.1640625" style="15" customWidth="1" collapsed="1"/>
    <col min="1499" max="1510" width="14.33203125" style="15" customWidth="1" collapsed="1"/>
    <col min="1511" max="1753" width="11.5" style="15" collapsed="1"/>
    <col min="1754" max="1754" width="57.1640625" style="15" customWidth="1" collapsed="1"/>
    <col min="1755" max="1766" width="14.33203125" style="15" customWidth="1" collapsed="1"/>
    <col min="1767" max="2009" width="11.5" style="15" collapsed="1"/>
    <col min="2010" max="2010" width="57.1640625" style="15" customWidth="1" collapsed="1"/>
    <col min="2011" max="2022" width="14.33203125" style="15" customWidth="1" collapsed="1"/>
    <col min="2023" max="2265" width="11.5" style="15" collapsed="1"/>
    <col min="2266" max="2266" width="57.1640625" style="15" customWidth="1" collapsed="1"/>
    <col min="2267" max="2278" width="14.33203125" style="15" customWidth="1" collapsed="1"/>
    <col min="2279" max="2521" width="11.5" style="15" collapsed="1"/>
    <col min="2522" max="2522" width="57.1640625" style="15" customWidth="1" collapsed="1"/>
    <col min="2523" max="2534" width="14.33203125" style="15" customWidth="1" collapsed="1"/>
    <col min="2535" max="2777" width="11.5" style="15" collapsed="1"/>
    <col min="2778" max="2778" width="57.1640625" style="15" customWidth="1" collapsed="1"/>
    <col min="2779" max="2790" width="14.33203125" style="15" customWidth="1" collapsed="1"/>
    <col min="2791" max="3033" width="11.5" style="15" collapsed="1"/>
    <col min="3034" max="3034" width="57.1640625" style="15" customWidth="1" collapsed="1"/>
    <col min="3035" max="3046" width="14.33203125" style="15" customWidth="1" collapsed="1"/>
    <col min="3047" max="3289" width="11.5" style="15" collapsed="1"/>
    <col min="3290" max="3290" width="57.1640625" style="15" customWidth="1" collapsed="1"/>
    <col min="3291" max="3302" width="14.33203125" style="15" customWidth="1" collapsed="1"/>
    <col min="3303" max="3545" width="11.5" style="15" collapsed="1"/>
    <col min="3546" max="3546" width="57.1640625" style="15" customWidth="1" collapsed="1"/>
    <col min="3547" max="3558" width="14.33203125" style="15" customWidth="1" collapsed="1"/>
    <col min="3559" max="3801" width="11.5" style="15" collapsed="1"/>
    <col min="3802" max="3802" width="57.1640625" style="15" customWidth="1" collapsed="1"/>
    <col min="3803" max="3814" width="14.33203125" style="15" customWidth="1" collapsed="1"/>
    <col min="3815" max="4057" width="11.5" style="15" collapsed="1"/>
    <col min="4058" max="4058" width="57.1640625" style="15" customWidth="1" collapsed="1"/>
    <col min="4059" max="4070" width="14.33203125" style="15" customWidth="1" collapsed="1"/>
    <col min="4071" max="4313" width="11.5" style="15" collapsed="1"/>
    <col min="4314" max="4314" width="57.1640625" style="15" customWidth="1" collapsed="1"/>
    <col min="4315" max="4326" width="14.33203125" style="15" customWidth="1" collapsed="1"/>
    <col min="4327" max="4569" width="11.5" style="15" collapsed="1"/>
    <col min="4570" max="4570" width="57.1640625" style="15" customWidth="1" collapsed="1"/>
    <col min="4571" max="4582" width="14.33203125" style="15" customWidth="1" collapsed="1"/>
    <col min="4583" max="4825" width="11.5" style="15" collapsed="1"/>
    <col min="4826" max="4826" width="57.1640625" style="15" customWidth="1" collapsed="1"/>
    <col min="4827" max="4838" width="14.33203125" style="15" customWidth="1" collapsed="1"/>
    <col min="4839" max="5081" width="11.5" style="15" collapsed="1"/>
    <col min="5082" max="5082" width="57.1640625" style="15" customWidth="1" collapsed="1"/>
    <col min="5083" max="5094" width="14.33203125" style="15" customWidth="1" collapsed="1"/>
    <col min="5095" max="5337" width="11.5" style="15" collapsed="1"/>
    <col min="5338" max="5338" width="57.1640625" style="15" customWidth="1" collapsed="1"/>
    <col min="5339" max="5350" width="14.33203125" style="15" customWidth="1" collapsed="1"/>
    <col min="5351" max="5593" width="11.5" style="15" collapsed="1"/>
    <col min="5594" max="5594" width="57.1640625" style="15" customWidth="1" collapsed="1"/>
    <col min="5595" max="5606" width="14.33203125" style="15" customWidth="1" collapsed="1"/>
    <col min="5607" max="5849" width="11.5" style="15" collapsed="1"/>
    <col min="5850" max="5850" width="57.1640625" style="15" customWidth="1" collapsed="1"/>
    <col min="5851" max="5862" width="14.33203125" style="15" customWidth="1" collapsed="1"/>
    <col min="5863" max="6105" width="11.5" style="15" collapsed="1"/>
    <col min="6106" max="6106" width="57.1640625" style="15" customWidth="1" collapsed="1"/>
    <col min="6107" max="6118" width="14.33203125" style="15" customWidth="1" collapsed="1"/>
    <col min="6119" max="6361" width="11.5" style="15" collapsed="1"/>
    <col min="6362" max="6362" width="57.1640625" style="15" customWidth="1" collapsed="1"/>
    <col min="6363" max="6374" width="14.33203125" style="15" customWidth="1" collapsed="1"/>
    <col min="6375" max="6617" width="11.5" style="15" collapsed="1"/>
    <col min="6618" max="6618" width="57.1640625" style="15" customWidth="1" collapsed="1"/>
    <col min="6619" max="6630" width="14.33203125" style="15" customWidth="1" collapsed="1"/>
    <col min="6631" max="6873" width="11.5" style="15" collapsed="1"/>
    <col min="6874" max="6874" width="57.1640625" style="15" customWidth="1" collapsed="1"/>
    <col min="6875" max="6886" width="14.33203125" style="15" customWidth="1" collapsed="1"/>
    <col min="6887" max="7129" width="11.5" style="15" collapsed="1"/>
    <col min="7130" max="7130" width="57.1640625" style="15" customWidth="1" collapsed="1"/>
    <col min="7131" max="7142" width="14.33203125" style="15" customWidth="1" collapsed="1"/>
    <col min="7143" max="7385" width="11.5" style="15" collapsed="1"/>
    <col min="7386" max="7386" width="57.1640625" style="15" customWidth="1" collapsed="1"/>
    <col min="7387" max="7398" width="14.33203125" style="15" customWidth="1" collapsed="1"/>
    <col min="7399" max="7641" width="11.5" style="15" collapsed="1"/>
    <col min="7642" max="7642" width="57.1640625" style="15" customWidth="1" collapsed="1"/>
    <col min="7643" max="7654" width="14.33203125" style="15" customWidth="1" collapsed="1"/>
    <col min="7655" max="7897" width="11.5" style="15" collapsed="1"/>
    <col min="7898" max="7898" width="57.1640625" style="15" customWidth="1" collapsed="1"/>
    <col min="7899" max="7910" width="14.33203125" style="15" customWidth="1" collapsed="1"/>
    <col min="7911" max="8153" width="11.5" style="15" collapsed="1"/>
    <col min="8154" max="8154" width="57.1640625" style="15" customWidth="1" collapsed="1"/>
    <col min="8155" max="8166" width="14.33203125" style="15" customWidth="1" collapsed="1"/>
    <col min="8167" max="8409" width="11.5" style="15" collapsed="1"/>
    <col min="8410" max="8410" width="57.1640625" style="15" customWidth="1" collapsed="1"/>
    <col min="8411" max="8422" width="14.33203125" style="15" customWidth="1" collapsed="1"/>
    <col min="8423" max="8665" width="11.5" style="15" collapsed="1"/>
    <col min="8666" max="8666" width="57.1640625" style="15" customWidth="1" collapsed="1"/>
    <col min="8667" max="8678" width="14.33203125" style="15" customWidth="1" collapsed="1"/>
    <col min="8679" max="8921" width="11.5" style="15" collapsed="1"/>
    <col min="8922" max="8922" width="57.1640625" style="15" customWidth="1" collapsed="1"/>
    <col min="8923" max="8934" width="14.33203125" style="15" customWidth="1" collapsed="1"/>
    <col min="8935" max="9177" width="11.5" style="15" collapsed="1"/>
    <col min="9178" max="9178" width="57.1640625" style="15" customWidth="1" collapsed="1"/>
    <col min="9179" max="9190" width="14.33203125" style="15" customWidth="1" collapsed="1"/>
    <col min="9191" max="9433" width="11.5" style="15" collapsed="1"/>
    <col min="9434" max="9434" width="57.1640625" style="15" customWidth="1" collapsed="1"/>
    <col min="9435" max="9446" width="14.33203125" style="15" customWidth="1" collapsed="1"/>
    <col min="9447" max="9689" width="11.5" style="15" collapsed="1"/>
    <col min="9690" max="9690" width="57.1640625" style="15" customWidth="1" collapsed="1"/>
    <col min="9691" max="9702" width="14.33203125" style="15" customWidth="1" collapsed="1"/>
    <col min="9703" max="9945" width="11.5" style="15" collapsed="1"/>
    <col min="9946" max="9946" width="57.1640625" style="15" customWidth="1" collapsed="1"/>
    <col min="9947" max="9958" width="14.33203125" style="15" customWidth="1" collapsed="1"/>
    <col min="9959" max="10201" width="11.5" style="15" collapsed="1"/>
    <col min="10202" max="10202" width="57.1640625" style="15" customWidth="1" collapsed="1"/>
    <col min="10203" max="10214" width="14.33203125" style="15" customWidth="1" collapsed="1"/>
    <col min="10215" max="10457" width="11.5" style="15" collapsed="1"/>
    <col min="10458" max="10458" width="57.1640625" style="15" customWidth="1" collapsed="1"/>
    <col min="10459" max="10470" width="14.33203125" style="15" customWidth="1" collapsed="1"/>
    <col min="10471" max="10713" width="11.5" style="15" collapsed="1"/>
    <col min="10714" max="10714" width="57.1640625" style="15" customWidth="1" collapsed="1"/>
    <col min="10715" max="10726" width="14.33203125" style="15" customWidth="1" collapsed="1"/>
    <col min="10727" max="10969" width="11.5" style="15" collapsed="1"/>
    <col min="10970" max="10970" width="57.1640625" style="15" customWidth="1" collapsed="1"/>
    <col min="10971" max="10982" width="14.33203125" style="15" customWidth="1" collapsed="1"/>
    <col min="10983" max="11225" width="11.5" style="15" collapsed="1"/>
    <col min="11226" max="11226" width="57.1640625" style="15" customWidth="1" collapsed="1"/>
    <col min="11227" max="11238" width="14.33203125" style="15" customWidth="1" collapsed="1"/>
    <col min="11239" max="11481" width="11.5" style="15" collapsed="1"/>
    <col min="11482" max="11482" width="57.1640625" style="15" customWidth="1" collapsed="1"/>
    <col min="11483" max="11494" width="14.33203125" style="15" customWidth="1" collapsed="1"/>
    <col min="11495" max="11737" width="11.5" style="15" collapsed="1"/>
    <col min="11738" max="11738" width="57.1640625" style="15" customWidth="1" collapsed="1"/>
    <col min="11739" max="11750" width="14.33203125" style="15" customWidth="1" collapsed="1"/>
    <col min="11751" max="11993" width="11.5" style="15" collapsed="1"/>
    <col min="11994" max="11994" width="57.1640625" style="15" customWidth="1" collapsed="1"/>
    <col min="11995" max="12006" width="14.33203125" style="15" customWidth="1" collapsed="1"/>
    <col min="12007" max="12249" width="11.5" style="15" collapsed="1"/>
    <col min="12250" max="12250" width="57.1640625" style="15" customWidth="1" collapsed="1"/>
    <col min="12251" max="12262" width="14.33203125" style="15" customWidth="1" collapsed="1"/>
    <col min="12263" max="12505" width="11.5" style="15" collapsed="1"/>
    <col min="12506" max="12506" width="57.1640625" style="15" customWidth="1" collapsed="1"/>
    <col min="12507" max="12518" width="14.33203125" style="15" customWidth="1" collapsed="1"/>
    <col min="12519" max="12761" width="11.5" style="15" collapsed="1"/>
    <col min="12762" max="12762" width="57.1640625" style="15" customWidth="1" collapsed="1"/>
    <col min="12763" max="12774" width="14.33203125" style="15" customWidth="1" collapsed="1"/>
    <col min="12775" max="13017" width="11.5" style="15" collapsed="1"/>
    <col min="13018" max="13018" width="57.1640625" style="15" customWidth="1" collapsed="1"/>
    <col min="13019" max="13030" width="14.33203125" style="15" customWidth="1" collapsed="1"/>
    <col min="13031" max="13273" width="11.5" style="15" collapsed="1"/>
    <col min="13274" max="13274" width="57.1640625" style="15" customWidth="1" collapsed="1"/>
    <col min="13275" max="13286" width="14.33203125" style="15" customWidth="1" collapsed="1"/>
    <col min="13287" max="13529" width="11.5" style="15" collapsed="1"/>
    <col min="13530" max="13530" width="57.1640625" style="15" customWidth="1" collapsed="1"/>
    <col min="13531" max="13542" width="14.33203125" style="15" customWidth="1" collapsed="1"/>
    <col min="13543" max="13785" width="11.5" style="15" collapsed="1"/>
    <col min="13786" max="13786" width="57.1640625" style="15" customWidth="1" collapsed="1"/>
    <col min="13787" max="13798" width="14.33203125" style="15" customWidth="1" collapsed="1"/>
    <col min="13799" max="14041" width="11.5" style="15" collapsed="1"/>
    <col min="14042" max="14042" width="57.1640625" style="15" customWidth="1" collapsed="1"/>
    <col min="14043" max="14054" width="14.33203125" style="15" customWidth="1" collapsed="1"/>
    <col min="14055" max="14297" width="11.5" style="15" collapsed="1"/>
    <col min="14298" max="14298" width="57.1640625" style="15" customWidth="1" collapsed="1"/>
    <col min="14299" max="14310" width="14.33203125" style="15" customWidth="1" collapsed="1"/>
    <col min="14311" max="14553" width="11.5" style="15" collapsed="1"/>
    <col min="14554" max="14554" width="57.1640625" style="15" customWidth="1" collapsed="1"/>
    <col min="14555" max="14566" width="14.33203125" style="15" customWidth="1" collapsed="1"/>
    <col min="14567" max="14809" width="11.5" style="15" collapsed="1"/>
    <col min="14810" max="14810" width="57.1640625" style="15" customWidth="1" collapsed="1"/>
    <col min="14811" max="14822" width="14.33203125" style="15" customWidth="1" collapsed="1"/>
    <col min="14823" max="15065" width="11.5" style="15" collapsed="1"/>
    <col min="15066" max="15066" width="57.1640625" style="15" customWidth="1" collapsed="1"/>
    <col min="15067" max="15078" width="14.33203125" style="15" customWidth="1" collapsed="1"/>
    <col min="15079" max="15321" width="11.5" style="15" collapsed="1"/>
    <col min="15322" max="15322" width="57.1640625" style="15" customWidth="1" collapsed="1"/>
    <col min="15323" max="15334" width="14.33203125" style="15" customWidth="1" collapsed="1"/>
    <col min="15335" max="15577" width="11.5" style="15" collapsed="1"/>
    <col min="15578" max="15578" width="57.1640625" style="15" customWidth="1" collapsed="1"/>
    <col min="15579" max="15590" width="14.33203125" style="15" customWidth="1" collapsed="1"/>
    <col min="15591" max="15833" width="11.5" style="15" collapsed="1"/>
    <col min="15834" max="15834" width="57.1640625" style="15" customWidth="1" collapsed="1"/>
    <col min="15835" max="15846" width="14.33203125" style="15" customWidth="1" collapsed="1"/>
    <col min="15847" max="16089" width="11.5" style="15" collapsed="1"/>
    <col min="16090" max="16090" width="57.1640625" style="15" customWidth="1" collapsed="1"/>
    <col min="16091" max="16102" width="14.33203125" style="15" customWidth="1" collapsed="1"/>
    <col min="16103" max="16103" width="11.5" style="15" collapsed="1"/>
    <col min="16104" max="16104" width="11.5" style="15"/>
    <col min="16105" max="16345" width="11.5" style="15" collapsed="1"/>
    <col min="16346" max="16346" width="11.5" style="15" customWidth="1" collapsed="1"/>
    <col min="16347" max="16384" width="11.5" style="15"/>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47" t="s">
        <v>310</v>
      </c>
      <c r="B3" s="246"/>
      <c r="C3" s="246"/>
    </row>
    <row r="4" spans="1:3" s="16" customFormat="1" ht="15" customHeight="1" x14ac:dyDescent="0.25">
      <c r="A4" s="60"/>
      <c r="B4" s="242"/>
      <c r="C4" s="242"/>
    </row>
    <row r="5" spans="1:3" s="40" customFormat="1" ht="35" customHeight="1" x14ac:dyDescent="0.2">
      <c r="A5" s="43" t="s">
        <v>577</v>
      </c>
      <c r="C5" s="41"/>
    </row>
    <row r="6" spans="1:3" ht="19" customHeight="1" thickBot="1" x14ac:dyDescent="0.25">
      <c r="A6" s="118" t="s">
        <v>384</v>
      </c>
      <c r="B6" s="119" t="s">
        <v>377</v>
      </c>
      <c r="C6" s="120" t="s">
        <v>445</v>
      </c>
    </row>
    <row r="7" spans="1:3" ht="18" thickBot="1" x14ac:dyDescent="0.25">
      <c r="A7" s="191" t="s">
        <v>446</v>
      </c>
      <c r="B7" s="191" t="s">
        <v>43</v>
      </c>
      <c r="C7" s="239">
        <v>31089095</v>
      </c>
    </row>
    <row r="8" spans="1:3" ht="18" thickBot="1" x14ac:dyDescent="0.25">
      <c r="A8" s="191" t="s">
        <v>447</v>
      </c>
      <c r="B8" s="191" t="s">
        <v>44</v>
      </c>
      <c r="C8" s="239">
        <v>6142739</v>
      </c>
    </row>
    <row r="9" spans="1:3" ht="18" thickBot="1" x14ac:dyDescent="0.25">
      <c r="A9" s="191" t="s">
        <v>470</v>
      </c>
      <c r="B9" s="191" t="s">
        <v>46</v>
      </c>
      <c r="C9" s="239">
        <v>13536114.390000001</v>
      </c>
    </row>
    <row r="10" spans="1:3" ht="18" thickBot="1" x14ac:dyDescent="0.25">
      <c r="A10" s="191" t="s">
        <v>448</v>
      </c>
      <c r="B10" s="191" t="s">
        <v>45</v>
      </c>
      <c r="C10" s="239">
        <v>11425000</v>
      </c>
    </row>
    <row r="11" spans="1:3" ht="120" thickBot="1" x14ac:dyDescent="0.25">
      <c r="A11" s="191" t="s">
        <v>449</v>
      </c>
      <c r="B11" s="191" t="s">
        <v>47</v>
      </c>
      <c r="C11" s="239">
        <v>7864534.2000000002</v>
      </c>
    </row>
    <row r="12" spans="1:3" ht="120" thickBot="1" x14ac:dyDescent="0.25">
      <c r="A12" s="191" t="s">
        <v>129</v>
      </c>
      <c r="B12" s="191" t="s">
        <v>130</v>
      </c>
      <c r="C12" s="240">
        <v>4589000</v>
      </c>
    </row>
    <row r="13" spans="1:3" ht="52" thickBot="1" x14ac:dyDescent="0.25">
      <c r="A13" s="191" t="s">
        <v>471</v>
      </c>
      <c r="B13" s="191" t="s">
        <v>131</v>
      </c>
      <c r="C13" s="239">
        <v>3720926</v>
      </c>
    </row>
    <row r="14" spans="1:3" ht="52" thickBot="1" x14ac:dyDescent="0.25">
      <c r="A14" s="191" t="s">
        <v>48</v>
      </c>
      <c r="B14" s="191" t="s">
        <v>49</v>
      </c>
      <c r="C14" s="239">
        <v>3611513.88</v>
      </c>
    </row>
    <row r="15" spans="1:3" ht="52" thickBot="1" x14ac:dyDescent="0.25">
      <c r="A15" s="191" t="s">
        <v>132</v>
      </c>
      <c r="B15" s="191" t="s">
        <v>133</v>
      </c>
      <c r="C15" s="239">
        <v>3901338</v>
      </c>
    </row>
    <row r="16" spans="1:3" ht="35" thickBot="1" x14ac:dyDescent="0.25">
      <c r="A16" s="191" t="s">
        <v>50</v>
      </c>
      <c r="B16" s="191" t="s">
        <v>51</v>
      </c>
      <c r="C16" s="239">
        <v>3315084</v>
      </c>
    </row>
    <row r="17" spans="1:3" ht="35" thickBot="1" x14ac:dyDescent="0.25">
      <c r="A17" s="191" t="s">
        <v>53</v>
      </c>
      <c r="B17" s="191" t="s">
        <v>54</v>
      </c>
      <c r="C17" s="239">
        <v>2765600</v>
      </c>
    </row>
    <row r="18" spans="1:3" ht="49" thickBot="1" x14ac:dyDescent="0.25">
      <c r="A18" s="193" t="s">
        <v>169</v>
      </c>
      <c r="B18" s="194" t="s">
        <v>258</v>
      </c>
      <c r="C18" s="239">
        <v>2474904.35</v>
      </c>
    </row>
    <row r="19" spans="1:3" ht="52" thickBot="1" x14ac:dyDescent="0.25">
      <c r="A19" s="191" t="s">
        <v>134</v>
      </c>
      <c r="B19" s="191" t="s">
        <v>135</v>
      </c>
      <c r="C19" s="239">
        <v>1706214</v>
      </c>
    </row>
    <row r="20" spans="1:3" ht="35" thickBot="1" x14ac:dyDescent="0.25">
      <c r="A20" s="191" t="s">
        <v>56</v>
      </c>
      <c r="B20" s="191" t="s">
        <v>472</v>
      </c>
      <c r="C20" s="239">
        <v>1433928.81</v>
      </c>
    </row>
    <row r="21" spans="1:3" ht="52" thickBot="1" x14ac:dyDescent="0.25">
      <c r="A21" s="191" t="s">
        <v>473</v>
      </c>
      <c r="B21" s="191" t="s">
        <v>170</v>
      </c>
      <c r="C21" s="239">
        <v>1355165</v>
      </c>
    </row>
    <row r="22" spans="1:3" ht="103" thickBot="1" x14ac:dyDescent="0.25">
      <c r="A22" s="191" t="s">
        <v>136</v>
      </c>
      <c r="B22" s="191" t="s">
        <v>137</v>
      </c>
      <c r="C22" s="239">
        <v>1807140</v>
      </c>
    </row>
    <row r="23" spans="1:3" ht="52" thickBot="1" x14ac:dyDescent="0.25">
      <c r="A23" s="191" t="s">
        <v>138</v>
      </c>
      <c r="B23" s="194" t="s">
        <v>259</v>
      </c>
      <c r="C23" s="239">
        <v>1599739</v>
      </c>
    </row>
    <row r="24" spans="1:3" ht="35" thickBot="1" x14ac:dyDescent="0.25">
      <c r="A24" s="193" t="s">
        <v>58</v>
      </c>
      <c r="B24" s="191" t="s">
        <v>59</v>
      </c>
      <c r="C24" s="239">
        <v>1909442.88</v>
      </c>
    </row>
    <row r="25" spans="1:3" ht="69" thickBot="1" x14ac:dyDescent="0.25">
      <c r="A25" s="193" t="s">
        <v>260</v>
      </c>
      <c r="B25" s="191" t="s">
        <v>171</v>
      </c>
      <c r="C25" s="239">
        <v>1040373</v>
      </c>
    </row>
    <row r="26" spans="1:3" ht="69" thickBot="1" x14ac:dyDescent="0.25">
      <c r="A26" s="191" t="s">
        <v>139</v>
      </c>
      <c r="B26" s="191" t="s">
        <v>140</v>
      </c>
      <c r="C26" s="239">
        <v>1015830</v>
      </c>
    </row>
    <row r="27" spans="1:3" ht="52" thickBot="1" x14ac:dyDescent="0.25">
      <c r="A27" s="191" t="s">
        <v>261</v>
      </c>
      <c r="B27" s="195" t="s">
        <v>262</v>
      </c>
      <c r="C27" s="239">
        <v>1008600</v>
      </c>
    </row>
    <row r="28" spans="1:3" ht="52" thickBot="1" x14ac:dyDescent="0.25">
      <c r="A28" s="193" t="s">
        <v>474</v>
      </c>
      <c r="B28" s="191" t="s">
        <v>475</v>
      </c>
      <c r="C28" s="239">
        <v>973047</v>
      </c>
    </row>
    <row r="29" spans="1:3" ht="35" thickBot="1" x14ac:dyDescent="0.25">
      <c r="A29" s="193" t="s">
        <v>476</v>
      </c>
      <c r="B29" s="191" t="s">
        <v>477</v>
      </c>
      <c r="C29" s="239">
        <v>1274015</v>
      </c>
    </row>
    <row r="30" spans="1:3" ht="18" thickBot="1" x14ac:dyDescent="0.25">
      <c r="A30" s="193" t="s">
        <v>478</v>
      </c>
      <c r="B30" s="191" t="s">
        <v>180</v>
      </c>
      <c r="C30" s="239">
        <v>3705232.83</v>
      </c>
    </row>
    <row r="31" spans="1:3" ht="20" x14ac:dyDescent="0.2">
      <c r="A31" s="47" t="s">
        <v>60</v>
      </c>
      <c r="B31" s="43"/>
      <c r="C31" s="3"/>
    </row>
    <row r="32" spans="1:3" x14ac:dyDescent="0.2">
      <c r="A32" s="48" t="s">
        <v>61</v>
      </c>
      <c r="B32" s="43"/>
      <c r="C32" s="3"/>
    </row>
    <row r="33" spans="1:3" x14ac:dyDescent="0.2">
      <c r="A33" s="48" t="s">
        <v>62</v>
      </c>
      <c r="B33" s="43"/>
      <c r="C33" s="3"/>
    </row>
    <row r="34" spans="1:3" x14ac:dyDescent="0.2">
      <c r="A34" s="48" t="s">
        <v>63</v>
      </c>
      <c r="B34" s="43"/>
      <c r="C34" s="3"/>
    </row>
    <row r="35" spans="1:3" x14ac:dyDescent="0.2">
      <c r="A35" s="48" t="s">
        <v>64</v>
      </c>
      <c r="B35" s="43"/>
      <c r="C35" s="3"/>
    </row>
    <row r="36" spans="1:3" x14ac:dyDescent="0.2">
      <c r="A36" s="48" t="s">
        <v>65</v>
      </c>
      <c r="B36" s="43"/>
      <c r="C36" s="3"/>
    </row>
    <row r="37" spans="1:3" x14ac:dyDescent="0.2">
      <c r="A37" s="49" t="s">
        <v>141</v>
      </c>
      <c r="B37" s="43"/>
      <c r="C37" s="3"/>
    </row>
  </sheetData>
  <mergeCells count="3">
    <mergeCell ref="A1:C1"/>
    <mergeCell ref="A3:C3"/>
    <mergeCell ref="A2:C2"/>
  </mergeCells>
  <hyperlinks>
    <hyperlink ref="A3" location="'mfhd-forschungsfoerderung-bund'!A1" tooltip="Gehe zu mfhd-forschungsfoerderung-bund" display="Forschungsförderung des Bundes" xr:uid="{7842F1C9-C24B-B045-AA3D-1273D25AB6CA}"/>
    <hyperlink ref="A1:C1" location="Index!A1" display="Zurück zum Index" xr:uid="{3D7CF8D7-56AB-4E45-B1A9-EFDF2D7785CA}"/>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WVE14"/>
  <sheetViews>
    <sheetView showGridLines="0" zoomScaleNormal="100" workbookViewId="0">
      <selection activeCell="A2" sqref="A2:C14"/>
    </sheetView>
  </sheetViews>
  <sheetFormatPr baseColWidth="10" defaultColWidth="11.5" defaultRowHeight="16" x14ac:dyDescent="0.2"/>
  <cols>
    <col min="1" max="1" width="18.5" style="15" customWidth="1" collapsed="1"/>
    <col min="2" max="2" width="75.6640625" style="23" customWidth="1" collapsed="1"/>
    <col min="3" max="3" width="38" style="23" customWidth="1" collapsed="1"/>
    <col min="4" max="227" width="11.5" style="15" collapsed="1"/>
    <col min="228" max="228" width="57.1640625" style="15" customWidth="1" collapsed="1"/>
    <col min="229" max="240" width="14.33203125" style="15" customWidth="1" collapsed="1"/>
    <col min="241" max="483" width="11.5" style="15" collapsed="1"/>
    <col min="484" max="484" width="57.1640625" style="15" customWidth="1" collapsed="1"/>
    <col min="485" max="496" width="14.33203125" style="15" customWidth="1" collapsed="1"/>
    <col min="497" max="739" width="11.5" style="15" collapsed="1"/>
    <col min="740" max="740" width="57.1640625" style="15" customWidth="1" collapsed="1"/>
    <col min="741" max="752" width="14.33203125" style="15" customWidth="1" collapsed="1"/>
    <col min="753" max="995" width="11.5" style="15" collapsed="1"/>
    <col min="996" max="996" width="57.1640625" style="15" customWidth="1" collapsed="1"/>
    <col min="997" max="1008" width="14.33203125" style="15" customWidth="1" collapsed="1"/>
    <col min="1009" max="1251" width="11.5" style="15" collapsed="1"/>
    <col min="1252" max="1252" width="57.1640625" style="15" customWidth="1" collapsed="1"/>
    <col min="1253" max="1264" width="14.33203125" style="15" customWidth="1" collapsed="1"/>
    <col min="1265" max="1507" width="11.5" style="15" collapsed="1"/>
    <col min="1508" max="1508" width="57.1640625" style="15" customWidth="1" collapsed="1"/>
    <col min="1509" max="1520" width="14.33203125" style="15" customWidth="1" collapsed="1"/>
    <col min="1521" max="1763" width="11.5" style="15" collapsed="1"/>
    <col min="1764" max="1764" width="57.1640625" style="15" customWidth="1" collapsed="1"/>
    <col min="1765" max="1776" width="14.33203125" style="15" customWidth="1" collapsed="1"/>
    <col min="1777" max="2019" width="11.5" style="15" collapsed="1"/>
    <col min="2020" max="2020" width="57.1640625" style="15" customWidth="1" collapsed="1"/>
    <col min="2021" max="2032" width="14.33203125" style="15" customWidth="1" collapsed="1"/>
    <col min="2033" max="2275" width="11.5" style="15" collapsed="1"/>
    <col min="2276" max="2276" width="57.1640625" style="15" customWidth="1" collapsed="1"/>
    <col min="2277" max="2288" width="14.33203125" style="15" customWidth="1" collapsed="1"/>
    <col min="2289" max="2531" width="11.5" style="15" collapsed="1"/>
    <col min="2532" max="2532" width="57.1640625" style="15" customWidth="1" collapsed="1"/>
    <col min="2533" max="2544" width="14.33203125" style="15" customWidth="1" collapsed="1"/>
    <col min="2545" max="2787" width="11.5" style="15" collapsed="1"/>
    <col min="2788" max="2788" width="57.1640625" style="15" customWidth="1" collapsed="1"/>
    <col min="2789" max="2800" width="14.33203125" style="15" customWidth="1" collapsed="1"/>
    <col min="2801" max="3043" width="11.5" style="15" collapsed="1"/>
    <col min="3044" max="3044" width="57.1640625" style="15" customWidth="1" collapsed="1"/>
    <col min="3045" max="3056" width="14.33203125" style="15" customWidth="1" collapsed="1"/>
    <col min="3057" max="3299" width="11.5" style="15" collapsed="1"/>
    <col min="3300" max="3300" width="57.1640625" style="15" customWidth="1" collapsed="1"/>
    <col min="3301" max="3312" width="14.33203125" style="15" customWidth="1" collapsed="1"/>
    <col min="3313" max="3555" width="11.5" style="15" collapsed="1"/>
    <col min="3556" max="3556" width="57.1640625" style="15" customWidth="1" collapsed="1"/>
    <col min="3557" max="3568" width="14.33203125" style="15" customWidth="1" collapsed="1"/>
    <col min="3569" max="3811" width="11.5" style="15" collapsed="1"/>
    <col min="3812" max="3812" width="57.1640625" style="15" customWidth="1" collapsed="1"/>
    <col min="3813" max="3824" width="14.33203125" style="15" customWidth="1" collapsed="1"/>
    <col min="3825" max="4067" width="11.5" style="15" collapsed="1"/>
    <col min="4068" max="4068" width="57.1640625" style="15" customWidth="1" collapsed="1"/>
    <col min="4069" max="4080" width="14.33203125" style="15" customWidth="1" collapsed="1"/>
    <col min="4081" max="4323" width="11.5" style="15" collapsed="1"/>
    <col min="4324" max="4324" width="57.1640625" style="15" customWidth="1" collapsed="1"/>
    <col min="4325" max="4336" width="14.33203125" style="15" customWidth="1" collapsed="1"/>
    <col min="4337" max="4579" width="11.5" style="15" collapsed="1"/>
    <col min="4580" max="4580" width="57.1640625" style="15" customWidth="1" collapsed="1"/>
    <col min="4581" max="4592" width="14.33203125" style="15" customWidth="1" collapsed="1"/>
    <col min="4593" max="4835" width="11.5" style="15" collapsed="1"/>
    <col min="4836" max="4836" width="57.1640625" style="15" customWidth="1" collapsed="1"/>
    <col min="4837" max="4848" width="14.33203125" style="15" customWidth="1" collapsed="1"/>
    <col min="4849" max="5091" width="11.5" style="15" collapsed="1"/>
    <col min="5092" max="5092" width="57.1640625" style="15" customWidth="1" collapsed="1"/>
    <col min="5093" max="5104" width="14.33203125" style="15" customWidth="1" collapsed="1"/>
    <col min="5105" max="5347" width="11.5" style="15" collapsed="1"/>
    <col min="5348" max="5348" width="57.1640625" style="15" customWidth="1" collapsed="1"/>
    <col min="5349" max="5360" width="14.33203125" style="15" customWidth="1" collapsed="1"/>
    <col min="5361" max="5603" width="11.5" style="15" collapsed="1"/>
    <col min="5604" max="5604" width="57.1640625" style="15" customWidth="1" collapsed="1"/>
    <col min="5605" max="5616" width="14.33203125" style="15" customWidth="1" collapsed="1"/>
    <col min="5617" max="5859" width="11.5" style="15" collapsed="1"/>
    <col min="5860" max="5860" width="57.1640625" style="15" customWidth="1" collapsed="1"/>
    <col min="5861" max="5872" width="14.33203125" style="15" customWidth="1" collapsed="1"/>
    <col min="5873" max="6115" width="11.5" style="15" collapsed="1"/>
    <col min="6116" max="6116" width="57.1640625" style="15" customWidth="1" collapsed="1"/>
    <col min="6117" max="6128" width="14.33203125" style="15" customWidth="1" collapsed="1"/>
    <col min="6129" max="6371" width="11.5" style="15" collapsed="1"/>
    <col min="6372" max="6372" width="57.1640625" style="15" customWidth="1" collapsed="1"/>
    <col min="6373" max="6384" width="14.33203125" style="15" customWidth="1" collapsed="1"/>
    <col min="6385" max="6627" width="11.5" style="15" collapsed="1"/>
    <col min="6628" max="6628" width="57.1640625" style="15" customWidth="1" collapsed="1"/>
    <col min="6629" max="6640" width="14.33203125" style="15" customWidth="1" collapsed="1"/>
    <col min="6641" max="6883" width="11.5" style="15" collapsed="1"/>
    <col min="6884" max="6884" width="57.1640625" style="15" customWidth="1" collapsed="1"/>
    <col min="6885" max="6896" width="14.33203125" style="15" customWidth="1" collapsed="1"/>
    <col min="6897" max="7139" width="11.5" style="15" collapsed="1"/>
    <col min="7140" max="7140" width="57.1640625" style="15" customWidth="1" collapsed="1"/>
    <col min="7141" max="7152" width="14.33203125" style="15" customWidth="1" collapsed="1"/>
    <col min="7153" max="7395" width="11.5" style="15" collapsed="1"/>
    <col min="7396" max="7396" width="57.1640625" style="15" customWidth="1" collapsed="1"/>
    <col min="7397" max="7408" width="14.33203125" style="15" customWidth="1" collapsed="1"/>
    <col min="7409" max="7651" width="11.5" style="15" collapsed="1"/>
    <col min="7652" max="7652" width="57.1640625" style="15" customWidth="1" collapsed="1"/>
    <col min="7653" max="7664" width="14.33203125" style="15" customWidth="1" collapsed="1"/>
    <col min="7665" max="7907" width="11.5" style="15" collapsed="1"/>
    <col min="7908" max="7908" width="57.1640625" style="15" customWidth="1" collapsed="1"/>
    <col min="7909" max="7920" width="14.33203125" style="15" customWidth="1" collapsed="1"/>
    <col min="7921" max="8163" width="11.5" style="15" collapsed="1"/>
    <col min="8164" max="8164" width="57.1640625" style="15" customWidth="1" collapsed="1"/>
    <col min="8165" max="8176" width="14.33203125" style="15" customWidth="1" collapsed="1"/>
    <col min="8177" max="8419" width="11.5" style="15" collapsed="1"/>
    <col min="8420" max="8420" width="57.1640625" style="15" customWidth="1" collapsed="1"/>
    <col min="8421" max="8432" width="14.33203125" style="15" customWidth="1" collapsed="1"/>
    <col min="8433" max="8675" width="11.5" style="15" collapsed="1"/>
    <col min="8676" max="8676" width="57.1640625" style="15" customWidth="1" collapsed="1"/>
    <col min="8677" max="8688" width="14.33203125" style="15" customWidth="1" collapsed="1"/>
    <col min="8689" max="8931" width="11.5" style="15" collapsed="1"/>
    <col min="8932" max="8932" width="57.1640625" style="15" customWidth="1" collapsed="1"/>
    <col min="8933" max="8944" width="14.33203125" style="15" customWidth="1" collapsed="1"/>
    <col min="8945" max="9187" width="11.5" style="15" collapsed="1"/>
    <col min="9188" max="9188" width="57.1640625" style="15" customWidth="1" collapsed="1"/>
    <col min="9189" max="9200" width="14.33203125" style="15" customWidth="1" collapsed="1"/>
    <col min="9201" max="9443" width="11.5" style="15" collapsed="1"/>
    <col min="9444" max="9444" width="57.1640625" style="15" customWidth="1" collapsed="1"/>
    <col min="9445" max="9456" width="14.33203125" style="15" customWidth="1" collapsed="1"/>
    <col min="9457" max="9699" width="11.5" style="15" collapsed="1"/>
    <col min="9700" max="9700" width="57.1640625" style="15" customWidth="1" collapsed="1"/>
    <col min="9701" max="9712" width="14.33203125" style="15" customWidth="1" collapsed="1"/>
    <col min="9713" max="9955" width="11.5" style="15" collapsed="1"/>
    <col min="9956" max="9956" width="57.1640625" style="15" customWidth="1" collapsed="1"/>
    <col min="9957" max="9968" width="14.33203125" style="15" customWidth="1" collapsed="1"/>
    <col min="9969" max="10211" width="11.5" style="15" collapsed="1"/>
    <col min="10212" max="10212" width="57.1640625" style="15" customWidth="1" collapsed="1"/>
    <col min="10213" max="10224" width="14.33203125" style="15" customWidth="1" collapsed="1"/>
    <col min="10225" max="10467" width="11.5" style="15" collapsed="1"/>
    <col min="10468" max="10468" width="57.1640625" style="15" customWidth="1" collapsed="1"/>
    <col min="10469" max="10480" width="14.33203125" style="15" customWidth="1" collapsed="1"/>
    <col min="10481" max="10723" width="11.5" style="15" collapsed="1"/>
    <col min="10724" max="10724" width="57.1640625" style="15" customWidth="1" collapsed="1"/>
    <col min="10725" max="10736" width="14.33203125" style="15" customWidth="1" collapsed="1"/>
    <col min="10737" max="10979" width="11.5" style="15" collapsed="1"/>
    <col min="10980" max="10980" width="57.1640625" style="15" customWidth="1" collapsed="1"/>
    <col min="10981" max="10992" width="14.33203125" style="15" customWidth="1" collapsed="1"/>
    <col min="10993" max="11235" width="11.5" style="15" collapsed="1"/>
    <col min="11236" max="11236" width="57.1640625" style="15" customWidth="1" collapsed="1"/>
    <col min="11237" max="11248" width="14.33203125" style="15" customWidth="1" collapsed="1"/>
    <col min="11249" max="11491" width="11.5" style="15" collapsed="1"/>
    <col min="11492" max="11492" width="57.1640625" style="15" customWidth="1" collapsed="1"/>
    <col min="11493" max="11504" width="14.33203125" style="15" customWidth="1" collapsed="1"/>
    <col min="11505" max="11747" width="11.5" style="15" collapsed="1"/>
    <col min="11748" max="11748" width="57.1640625" style="15" customWidth="1" collapsed="1"/>
    <col min="11749" max="11760" width="14.33203125" style="15" customWidth="1" collapsed="1"/>
    <col min="11761" max="12003" width="11.5" style="15" collapsed="1"/>
    <col min="12004" max="12004" width="57.1640625" style="15" customWidth="1" collapsed="1"/>
    <col min="12005" max="12016" width="14.33203125" style="15" customWidth="1" collapsed="1"/>
    <col min="12017" max="12259" width="11.5" style="15" collapsed="1"/>
    <col min="12260" max="12260" width="57.1640625" style="15" customWidth="1" collapsed="1"/>
    <col min="12261" max="12272" width="14.33203125" style="15" customWidth="1" collapsed="1"/>
    <col min="12273" max="12515" width="11.5" style="15" collapsed="1"/>
    <col min="12516" max="12516" width="57.1640625" style="15" customWidth="1" collapsed="1"/>
    <col min="12517" max="12528" width="14.33203125" style="15" customWidth="1" collapsed="1"/>
    <col min="12529" max="12771" width="11.5" style="15" collapsed="1"/>
    <col min="12772" max="12772" width="57.1640625" style="15" customWidth="1" collapsed="1"/>
    <col min="12773" max="12784" width="14.33203125" style="15" customWidth="1" collapsed="1"/>
    <col min="12785" max="13027" width="11.5" style="15" collapsed="1"/>
    <col min="13028" max="13028" width="57.1640625" style="15" customWidth="1" collapsed="1"/>
    <col min="13029" max="13040" width="14.33203125" style="15" customWidth="1" collapsed="1"/>
    <col min="13041" max="13283" width="11.5" style="15" collapsed="1"/>
    <col min="13284" max="13284" width="57.1640625" style="15" customWidth="1" collapsed="1"/>
    <col min="13285" max="13296" width="14.33203125" style="15" customWidth="1" collapsed="1"/>
    <col min="13297" max="13539" width="11.5" style="15" collapsed="1"/>
    <col min="13540" max="13540" width="57.1640625" style="15" customWidth="1" collapsed="1"/>
    <col min="13541" max="13552" width="14.33203125" style="15" customWidth="1" collapsed="1"/>
    <col min="13553" max="13795" width="11.5" style="15" collapsed="1"/>
    <col min="13796" max="13796" width="57.1640625" style="15" customWidth="1" collapsed="1"/>
    <col min="13797" max="13808" width="14.33203125" style="15" customWidth="1" collapsed="1"/>
    <col min="13809" max="14051" width="11.5" style="15" collapsed="1"/>
    <col min="14052" max="14052" width="57.1640625" style="15" customWidth="1" collapsed="1"/>
    <col min="14053" max="14064" width="14.33203125" style="15" customWidth="1" collapsed="1"/>
    <col min="14065" max="14307" width="11.5" style="15" collapsed="1"/>
    <col min="14308" max="14308" width="57.1640625" style="15" customWidth="1" collapsed="1"/>
    <col min="14309" max="14320" width="14.33203125" style="15" customWidth="1" collapsed="1"/>
    <col min="14321" max="14563" width="11.5" style="15" collapsed="1"/>
    <col min="14564" max="14564" width="57.1640625" style="15" customWidth="1" collapsed="1"/>
    <col min="14565" max="14576" width="14.33203125" style="15" customWidth="1" collapsed="1"/>
    <col min="14577" max="14819" width="11.5" style="15" collapsed="1"/>
    <col min="14820" max="14820" width="57.1640625" style="15" customWidth="1" collapsed="1"/>
    <col min="14821" max="14832" width="14.33203125" style="15" customWidth="1" collapsed="1"/>
    <col min="14833" max="15075" width="11.5" style="15" collapsed="1"/>
    <col min="15076" max="15076" width="57.1640625" style="15" customWidth="1" collapsed="1"/>
    <col min="15077" max="15088" width="14.33203125" style="15" customWidth="1" collapsed="1"/>
    <col min="15089" max="15331" width="11.5" style="15" collapsed="1"/>
    <col min="15332" max="15332" width="57.1640625" style="15" customWidth="1" collapsed="1"/>
    <col min="15333" max="15344" width="14.33203125" style="15" customWidth="1" collapsed="1"/>
    <col min="15345" max="15587" width="11.5" style="15" collapsed="1"/>
    <col min="15588" max="15588" width="57.1640625" style="15" customWidth="1" collapsed="1"/>
    <col min="15589" max="15600" width="14.33203125" style="15" customWidth="1" collapsed="1"/>
    <col min="15601" max="15843" width="11.5" style="15" collapsed="1"/>
    <col min="15844" max="15844" width="57.1640625" style="15" customWidth="1" collapsed="1"/>
    <col min="15845" max="15856" width="14.33203125" style="15" customWidth="1" collapsed="1"/>
    <col min="15857" max="16099" width="11.5" style="15" collapsed="1"/>
    <col min="16100" max="16100" width="57.1640625" style="15" customWidth="1" collapsed="1"/>
    <col min="16101" max="16112" width="14.33203125" style="15" customWidth="1" collapsed="1"/>
    <col min="16113" max="16113" width="11.5" style="15" collapsed="1"/>
    <col min="16114" max="16125" width="11.5" style="15"/>
    <col min="16126"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321</v>
      </c>
      <c r="B3" s="258"/>
      <c r="C3" s="258"/>
    </row>
    <row r="5" spans="1:3" ht="18" x14ac:dyDescent="0.2">
      <c r="A5" s="20"/>
      <c r="B5" s="21" t="s">
        <v>375</v>
      </c>
      <c r="C5" s="20" t="s">
        <v>377</v>
      </c>
    </row>
    <row r="6" spans="1:3" ht="17" x14ac:dyDescent="0.2">
      <c r="A6" s="196" t="s">
        <v>66</v>
      </c>
      <c r="B6" s="197" t="s">
        <v>379</v>
      </c>
      <c r="C6" s="198" t="s">
        <v>44</v>
      </c>
    </row>
    <row r="7" spans="1:3" ht="34" x14ac:dyDescent="0.2">
      <c r="A7" s="196" t="s">
        <v>67</v>
      </c>
      <c r="B7" s="197" t="s">
        <v>380</v>
      </c>
      <c r="C7" s="198" t="s">
        <v>68</v>
      </c>
    </row>
    <row r="8" spans="1:3" ht="17" x14ac:dyDescent="0.2">
      <c r="A8" s="196" t="s">
        <v>77</v>
      </c>
      <c r="B8" s="197" t="s">
        <v>78</v>
      </c>
      <c r="C8" s="198" t="s">
        <v>268</v>
      </c>
    </row>
    <row r="9" spans="1:3" ht="17" x14ac:dyDescent="0.2">
      <c r="A9" s="196" t="s">
        <v>69</v>
      </c>
      <c r="B9" s="197" t="s">
        <v>381</v>
      </c>
      <c r="C9" s="198"/>
    </row>
    <row r="10" spans="1:3" s="24" customFormat="1" ht="17" x14ac:dyDescent="0.2">
      <c r="A10" s="199" t="s">
        <v>142</v>
      </c>
      <c r="B10" s="200" t="s">
        <v>378</v>
      </c>
      <c r="C10" s="200" t="s">
        <v>43</v>
      </c>
    </row>
    <row r="11" spans="1:3" ht="17" x14ac:dyDescent="0.2">
      <c r="A11" s="196" t="s">
        <v>223</v>
      </c>
      <c r="B11" s="196" t="s">
        <v>224</v>
      </c>
      <c r="C11" s="196" t="s">
        <v>269</v>
      </c>
    </row>
    <row r="12" spans="1:3" ht="34" x14ac:dyDescent="0.2">
      <c r="A12" s="201" t="s">
        <v>479</v>
      </c>
      <c r="B12" s="137" t="s">
        <v>480</v>
      </c>
      <c r="C12" s="201" t="s">
        <v>55</v>
      </c>
    </row>
    <row r="13" spans="1:3" ht="34" x14ac:dyDescent="0.2">
      <c r="A13" s="196" t="s">
        <v>71</v>
      </c>
      <c r="B13" s="197" t="s">
        <v>382</v>
      </c>
      <c r="C13" s="198" t="s">
        <v>72</v>
      </c>
    </row>
    <row r="14" spans="1:3" ht="17" x14ac:dyDescent="0.2">
      <c r="A14" s="196" t="s">
        <v>73</v>
      </c>
      <c r="B14" s="197" t="s">
        <v>383</v>
      </c>
      <c r="C14" s="198" t="s">
        <v>74</v>
      </c>
    </row>
  </sheetData>
  <mergeCells count="3">
    <mergeCell ref="A1:C1"/>
    <mergeCell ref="A3:C3"/>
    <mergeCell ref="A2:C2"/>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WVH22"/>
  <sheetViews>
    <sheetView showGridLines="0" zoomScaleNormal="100" workbookViewId="0">
      <selection activeCell="A2" sqref="A2:C18"/>
    </sheetView>
  </sheetViews>
  <sheetFormatPr baseColWidth="10" defaultColWidth="11.5" defaultRowHeight="16" x14ac:dyDescent="0.2"/>
  <cols>
    <col min="1" max="1" width="18.5" style="15" customWidth="1" collapsed="1"/>
    <col min="2" max="2" width="88.5" style="23" customWidth="1" collapsed="1"/>
    <col min="3" max="3" width="46" style="23" customWidth="1" collapsed="1"/>
    <col min="4" max="230" width="11.5" style="15" collapsed="1"/>
    <col min="231" max="231" width="57.1640625" style="15" customWidth="1" collapsed="1"/>
    <col min="232" max="243" width="14.33203125" style="15" customWidth="1" collapsed="1"/>
    <col min="244" max="486" width="11.5" style="15" collapsed="1"/>
    <col min="487" max="487" width="57.1640625" style="15" customWidth="1" collapsed="1"/>
    <col min="488" max="499" width="14.33203125" style="15" customWidth="1" collapsed="1"/>
    <col min="500" max="742" width="11.5" style="15" collapsed="1"/>
    <col min="743" max="743" width="57.1640625" style="15" customWidth="1" collapsed="1"/>
    <col min="744" max="755" width="14.33203125" style="15" customWidth="1" collapsed="1"/>
    <col min="756" max="998" width="11.5" style="15" collapsed="1"/>
    <col min="999" max="999" width="57.1640625" style="15" customWidth="1" collapsed="1"/>
    <col min="1000" max="1011" width="14.33203125" style="15" customWidth="1" collapsed="1"/>
    <col min="1012" max="1254" width="11.5" style="15" collapsed="1"/>
    <col min="1255" max="1255" width="57.1640625" style="15" customWidth="1" collapsed="1"/>
    <col min="1256" max="1267" width="14.33203125" style="15" customWidth="1" collapsed="1"/>
    <col min="1268" max="1510" width="11.5" style="15" collapsed="1"/>
    <col min="1511" max="1511" width="57.1640625" style="15" customWidth="1" collapsed="1"/>
    <col min="1512" max="1523" width="14.33203125" style="15" customWidth="1" collapsed="1"/>
    <col min="1524" max="1766" width="11.5" style="15" collapsed="1"/>
    <col min="1767" max="1767" width="57.1640625" style="15" customWidth="1" collapsed="1"/>
    <col min="1768" max="1779" width="14.33203125" style="15" customWidth="1" collapsed="1"/>
    <col min="1780" max="2022" width="11.5" style="15" collapsed="1"/>
    <col min="2023" max="2023" width="57.1640625" style="15" customWidth="1" collapsed="1"/>
    <col min="2024" max="2035" width="14.33203125" style="15" customWidth="1" collapsed="1"/>
    <col min="2036" max="2278" width="11.5" style="15" collapsed="1"/>
    <col min="2279" max="2279" width="57.1640625" style="15" customWidth="1" collapsed="1"/>
    <col min="2280" max="2291" width="14.33203125" style="15" customWidth="1" collapsed="1"/>
    <col min="2292" max="2534" width="11.5" style="15" collapsed="1"/>
    <col min="2535" max="2535" width="57.1640625" style="15" customWidth="1" collapsed="1"/>
    <col min="2536" max="2547" width="14.33203125" style="15" customWidth="1" collapsed="1"/>
    <col min="2548" max="2790" width="11.5" style="15" collapsed="1"/>
    <col min="2791" max="2791" width="57.1640625" style="15" customWidth="1" collapsed="1"/>
    <col min="2792" max="2803" width="14.33203125" style="15" customWidth="1" collapsed="1"/>
    <col min="2804" max="3046" width="11.5" style="15" collapsed="1"/>
    <col min="3047" max="3047" width="57.1640625" style="15" customWidth="1" collapsed="1"/>
    <col min="3048" max="3059" width="14.33203125" style="15" customWidth="1" collapsed="1"/>
    <col min="3060" max="3302" width="11.5" style="15" collapsed="1"/>
    <col min="3303" max="3303" width="57.1640625" style="15" customWidth="1" collapsed="1"/>
    <col min="3304" max="3315" width="14.33203125" style="15" customWidth="1" collapsed="1"/>
    <col min="3316" max="3558" width="11.5" style="15" collapsed="1"/>
    <col min="3559" max="3559" width="57.1640625" style="15" customWidth="1" collapsed="1"/>
    <col min="3560" max="3571" width="14.33203125" style="15" customWidth="1" collapsed="1"/>
    <col min="3572" max="3814" width="11.5" style="15" collapsed="1"/>
    <col min="3815" max="3815" width="57.1640625" style="15" customWidth="1" collapsed="1"/>
    <col min="3816" max="3827" width="14.33203125" style="15" customWidth="1" collapsed="1"/>
    <col min="3828" max="4070" width="11.5" style="15" collapsed="1"/>
    <col min="4071" max="4071" width="57.1640625" style="15" customWidth="1" collapsed="1"/>
    <col min="4072" max="4083" width="14.33203125" style="15" customWidth="1" collapsed="1"/>
    <col min="4084" max="4326" width="11.5" style="15" collapsed="1"/>
    <col min="4327" max="4327" width="57.1640625" style="15" customWidth="1" collapsed="1"/>
    <col min="4328" max="4339" width="14.33203125" style="15" customWidth="1" collapsed="1"/>
    <col min="4340" max="4582" width="11.5" style="15" collapsed="1"/>
    <col min="4583" max="4583" width="57.1640625" style="15" customWidth="1" collapsed="1"/>
    <col min="4584" max="4595" width="14.33203125" style="15" customWidth="1" collapsed="1"/>
    <col min="4596" max="4838" width="11.5" style="15" collapsed="1"/>
    <col min="4839" max="4839" width="57.1640625" style="15" customWidth="1" collapsed="1"/>
    <col min="4840" max="4851" width="14.33203125" style="15" customWidth="1" collapsed="1"/>
    <col min="4852" max="5094" width="11.5" style="15" collapsed="1"/>
    <col min="5095" max="5095" width="57.1640625" style="15" customWidth="1" collapsed="1"/>
    <col min="5096" max="5107" width="14.33203125" style="15" customWidth="1" collapsed="1"/>
    <col min="5108" max="5350" width="11.5" style="15" collapsed="1"/>
    <col min="5351" max="5351" width="57.1640625" style="15" customWidth="1" collapsed="1"/>
    <col min="5352" max="5363" width="14.33203125" style="15" customWidth="1" collapsed="1"/>
    <col min="5364" max="5606" width="11.5" style="15" collapsed="1"/>
    <col min="5607" max="5607" width="57.1640625" style="15" customWidth="1" collapsed="1"/>
    <col min="5608" max="5619" width="14.33203125" style="15" customWidth="1" collapsed="1"/>
    <col min="5620" max="5862" width="11.5" style="15" collapsed="1"/>
    <col min="5863" max="5863" width="57.1640625" style="15" customWidth="1" collapsed="1"/>
    <col min="5864" max="5875" width="14.33203125" style="15" customWidth="1" collapsed="1"/>
    <col min="5876" max="6118" width="11.5" style="15" collapsed="1"/>
    <col min="6119" max="6119" width="57.1640625" style="15" customWidth="1" collapsed="1"/>
    <col min="6120" max="6131" width="14.33203125" style="15" customWidth="1" collapsed="1"/>
    <col min="6132" max="6374" width="11.5" style="15" collapsed="1"/>
    <col min="6375" max="6375" width="57.1640625" style="15" customWidth="1" collapsed="1"/>
    <col min="6376" max="6387" width="14.33203125" style="15" customWidth="1" collapsed="1"/>
    <col min="6388" max="6630" width="11.5" style="15" collapsed="1"/>
    <col min="6631" max="6631" width="57.1640625" style="15" customWidth="1" collapsed="1"/>
    <col min="6632" max="6643" width="14.33203125" style="15" customWidth="1" collapsed="1"/>
    <col min="6644" max="6886" width="11.5" style="15" collapsed="1"/>
    <col min="6887" max="6887" width="57.1640625" style="15" customWidth="1" collapsed="1"/>
    <col min="6888" max="6899" width="14.33203125" style="15" customWidth="1" collapsed="1"/>
    <col min="6900" max="7142" width="11.5" style="15" collapsed="1"/>
    <col min="7143" max="7143" width="57.1640625" style="15" customWidth="1" collapsed="1"/>
    <col min="7144" max="7155" width="14.33203125" style="15" customWidth="1" collapsed="1"/>
    <col min="7156" max="7398" width="11.5" style="15" collapsed="1"/>
    <col min="7399" max="7399" width="57.1640625" style="15" customWidth="1" collapsed="1"/>
    <col min="7400" max="7411" width="14.33203125" style="15" customWidth="1" collapsed="1"/>
    <col min="7412" max="7654" width="11.5" style="15" collapsed="1"/>
    <col min="7655" max="7655" width="57.1640625" style="15" customWidth="1" collapsed="1"/>
    <col min="7656" max="7667" width="14.33203125" style="15" customWidth="1" collapsed="1"/>
    <col min="7668" max="7910" width="11.5" style="15" collapsed="1"/>
    <col min="7911" max="7911" width="57.1640625" style="15" customWidth="1" collapsed="1"/>
    <col min="7912" max="7923" width="14.33203125" style="15" customWidth="1" collapsed="1"/>
    <col min="7924" max="8166" width="11.5" style="15" collapsed="1"/>
    <col min="8167" max="8167" width="57.1640625" style="15" customWidth="1" collapsed="1"/>
    <col min="8168" max="8179" width="14.33203125" style="15" customWidth="1" collapsed="1"/>
    <col min="8180" max="8422" width="11.5" style="15" collapsed="1"/>
    <col min="8423" max="8423" width="57.1640625" style="15" customWidth="1" collapsed="1"/>
    <col min="8424" max="8435" width="14.33203125" style="15" customWidth="1" collapsed="1"/>
    <col min="8436" max="8678" width="11.5" style="15" collapsed="1"/>
    <col min="8679" max="8679" width="57.1640625" style="15" customWidth="1" collapsed="1"/>
    <col min="8680" max="8691" width="14.33203125" style="15" customWidth="1" collapsed="1"/>
    <col min="8692" max="8934" width="11.5" style="15" collapsed="1"/>
    <col min="8935" max="8935" width="57.1640625" style="15" customWidth="1" collapsed="1"/>
    <col min="8936" max="8947" width="14.33203125" style="15" customWidth="1" collapsed="1"/>
    <col min="8948" max="9190" width="11.5" style="15" collapsed="1"/>
    <col min="9191" max="9191" width="57.1640625" style="15" customWidth="1" collapsed="1"/>
    <col min="9192" max="9203" width="14.33203125" style="15" customWidth="1" collapsed="1"/>
    <col min="9204" max="9446" width="11.5" style="15" collapsed="1"/>
    <col min="9447" max="9447" width="57.1640625" style="15" customWidth="1" collapsed="1"/>
    <col min="9448" max="9459" width="14.33203125" style="15" customWidth="1" collapsed="1"/>
    <col min="9460" max="9702" width="11.5" style="15" collapsed="1"/>
    <col min="9703" max="9703" width="57.1640625" style="15" customWidth="1" collapsed="1"/>
    <col min="9704" max="9715" width="14.33203125" style="15" customWidth="1" collapsed="1"/>
    <col min="9716" max="9958" width="11.5" style="15" collapsed="1"/>
    <col min="9959" max="9959" width="57.1640625" style="15" customWidth="1" collapsed="1"/>
    <col min="9960" max="9971" width="14.33203125" style="15" customWidth="1" collapsed="1"/>
    <col min="9972" max="10214" width="11.5" style="15" collapsed="1"/>
    <col min="10215" max="10215" width="57.1640625" style="15" customWidth="1" collapsed="1"/>
    <col min="10216" max="10227" width="14.33203125" style="15" customWidth="1" collapsed="1"/>
    <col min="10228" max="10470" width="11.5" style="15" collapsed="1"/>
    <col min="10471" max="10471" width="57.1640625" style="15" customWidth="1" collapsed="1"/>
    <col min="10472" max="10483" width="14.33203125" style="15" customWidth="1" collapsed="1"/>
    <col min="10484" max="10726" width="11.5" style="15" collapsed="1"/>
    <col min="10727" max="10727" width="57.1640625" style="15" customWidth="1" collapsed="1"/>
    <col min="10728" max="10739" width="14.33203125" style="15" customWidth="1" collapsed="1"/>
    <col min="10740" max="10982" width="11.5" style="15" collapsed="1"/>
    <col min="10983" max="10983" width="57.1640625" style="15" customWidth="1" collapsed="1"/>
    <col min="10984" max="10995" width="14.33203125" style="15" customWidth="1" collapsed="1"/>
    <col min="10996" max="11238" width="11.5" style="15" collapsed="1"/>
    <col min="11239" max="11239" width="57.1640625" style="15" customWidth="1" collapsed="1"/>
    <col min="11240" max="11251" width="14.33203125" style="15" customWidth="1" collapsed="1"/>
    <col min="11252" max="11494" width="11.5" style="15" collapsed="1"/>
    <col min="11495" max="11495" width="57.1640625" style="15" customWidth="1" collapsed="1"/>
    <col min="11496" max="11507" width="14.33203125" style="15" customWidth="1" collapsed="1"/>
    <col min="11508" max="11750" width="11.5" style="15" collapsed="1"/>
    <col min="11751" max="11751" width="57.1640625" style="15" customWidth="1" collapsed="1"/>
    <col min="11752" max="11763" width="14.33203125" style="15" customWidth="1" collapsed="1"/>
    <col min="11764" max="12006" width="11.5" style="15" collapsed="1"/>
    <col min="12007" max="12007" width="57.1640625" style="15" customWidth="1" collapsed="1"/>
    <col min="12008" max="12019" width="14.33203125" style="15" customWidth="1" collapsed="1"/>
    <col min="12020" max="12262" width="11.5" style="15" collapsed="1"/>
    <col min="12263" max="12263" width="57.1640625" style="15" customWidth="1" collapsed="1"/>
    <col min="12264" max="12275" width="14.33203125" style="15" customWidth="1" collapsed="1"/>
    <col min="12276" max="12518" width="11.5" style="15" collapsed="1"/>
    <col min="12519" max="12519" width="57.1640625" style="15" customWidth="1" collapsed="1"/>
    <col min="12520" max="12531" width="14.33203125" style="15" customWidth="1" collapsed="1"/>
    <col min="12532" max="12774" width="11.5" style="15" collapsed="1"/>
    <col min="12775" max="12775" width="57.1640625" style="15" customWidth="1" collapsed="1"/>
    <col min="12776" max="12787" width="14.33203125" style="15" customWidth="1" collapsed="1"/>
    <col min="12788" max="13030" width="11.5" style="15" collapsed="1"/>
    <col min="13031" max="13031" width="57.1640625" style="15" customWidth="1" collapsed="1"/>
    <col min="13032" max="13043" width="14.33203125" style="15" customWidth="1" collapsed="1"/>
    <col min="13044" max="13286" width="11.5" style="15" collapsed="1"/>
    <col min="13287" max="13287" width="57.1640625" style="15" customWidth="1" collapsed="1"/>
    <col min="13288" max="13299" width="14.33203125" style="15" customWidth="1" collapsed="1"/>
    <col min="13300" max="13542" width="11.5" style="15" collapsed="1"/>
    <col min="13543" max="13543" width="57.1640625" style="15" customWidth="1" collapsed="1"/>
    <col min="13544" max="13555" width="14.33203125" style="15" customWidth="1" collapsed="1"/>
    <col min="13556" max="13798" width="11.5" style="15" collapsed="1"/>
    <col min="13799" max="13799" width="57.1640625" style="15" customWidth="1" collapsed="1"/>
    <col min="13800" max="13811" width="14.33203125" style="15" customWidth="1" collapsed="1"/>
    <col min="13812" max="14054" width="11.5" style="15" collapsed="1"/>
    <col min="14055" max="14055" width="57.1640625" style="15" customWidth="1" collapsed="1"/>
    <col min="14056" max="14067" width="14.33203125" style="15" customWidth="1" collapsed="1"/>
    <col min="14068" max="14310" width="11.5" style="15" collapsed="1"/>
    <col min="14311" max="14311" width="57.1640625" style="15" customWidth="1" collapsed="1"/>
    <col min="14312" max="14323" width="14.33203125" style="15" customWidth="1" collapsed="1"/>
    <col min="14324" max="14566" width="11.5" style="15" collapsed="1"/>
    <col min="14567" max="14567" width="57.1640625" style="15" customWidth="1" collapsed="1"/>
    <col min="14568" max="14579" width="14.33203125" style="15" customWidth="1" collapsed="1"/>
    <col min="14580" max="14822" width="11.5" style="15" collapsed="1"/>
    <col min="14823" max="14823" width="57.1640625" style="15" customWidth="1" collapsed="1"/>
    <col min="14824" max="14835" width="14.33203125" style="15" customWidth="1" collapsed="1"/>
    <col min="14836" max="15078" width="11.5" style="15" collapsed="1"/>
    <col min="15079" max="15079" width="57.1640625" style="15" customWidth="1" collapsed="1"/>
    <col min="15080" max="15091" width="14.33203125" style="15" customWidth="1" collapsed="1"/>
    <col min="15092" max="15334" width="11.5" style="15" collapsed="1"/>
    <col min="15335" max="15335" width="57.1640625" style="15" customWidth="1" collapsed="1"/>
    <col min="15336" max="15347" width="14.33203125" style="15" customWidth="1" collapsed="1"/>
    <col min="15348" max="15590" width="11.5" style="15" collapsed="1"/>
    <col min="15591" max="15591" width="57.1640625" style="15" customWidth="1" collapsed="1"/>
    <col min="15592" max="15603" width="14.33203125" style="15" customWidth="1" collapsed="1"/>
    <col min="15604" max="15846" width="11.5" style="15" collapsed="1"/>
    <col min="15847" max="15847" width="57.1640625" style="15" customWidth="1" collapsed="1"/>
    <col min="15848" max="15859" width="14.33203125" style="15" customWidth="1" collapsed="1"/>
    <col min="15860" max="16102" width="11.5" style="15" collapsed="1"/>
    <col min="16103" max="16103" width="57.1640625" style="15" customWidth="1" collapsed="1"/>
    <col min="16104" max="16115" width="14.33203125" style="15" customWidth="1" collapsed="1"/>
    <col min="16116" max="16116" width="11.5" style="15" collapsed="1"/>
    <col min="16117" max="16128" width="11.5" style="15"/>
    <col min="16129"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322</v>
      </c>
      <c r="B3" s="258"/>
      <c r="C3" s="258"/>
    </row>
    <row r="5" spans="1:3" ht="19" thickBot="1" x14ac:dyDescent="0.25">
      <c r="A5" s="20"/>
      <c r="B5" s="21" t="s">
        <v>375</v>
      </c>
      <c r="C5" s="20" t="s">
        <v>376</v>
      </c>
    </row>
    <row r="6" spans="1:3" ht="18" thickBot="1" x14ac:dyDescent="0.25">
      <c r="A6" s="202" t="s">
        <v>75</v>
      </c>
      <c r="B6" s="202" t="s">
        <v>76</v>
      </c>
      <c r="C6" s="203" t="s">
        <v>221</v>
      </c>
    </row>
    <row r="7" spans="1:3" s="42" customFormat="1" ht="18" thickBot="1" x14ac:dyDescent="0.25">
      <c r="A7" s="202" t="s">
        <v>143</v>
      </c>
      <c r="B7" s="202" t="s">
        <v>366</v>
      </c>
      <c r="C7" s="203" t="s">
        <v>222</v>
      </c>
    </row>
    <row r="8" spans="1:3" s="42" customFormat="1" ht="18" thickBot="1" x14ac:dyDescent="0.25">
      <c r="A8" s="202" t="s">
        <v>144</v>
      </c>
      <c r="B8" s="202" t="s">
        <v>367</v>
      </c>
      <c r="C8" s="203" t="s">
        <v>145</v>
      </c>
    </row>
    <row r="9" spans="1:3" s="42" customFormat="1" ht="18" thickBot="1" x14ac:dyDescent="0.25">
      <c r="A9" s="202" t="s">
        <v>79</v>
      </c>
      <c r="B9" s="202" t="s">
        <v>368</v>
      </c>
      <c r="C9" s="203" t="s">
        <v>80</v>
      </c>
    </row>
    <row r="10" spans="1:3" ht="18" thickBot="1" x14ac:dyDescent="0.25">
      <c r="A10" s="202" t="s">
        <v>146</v>
      </c>
      <c r="B10" s="202" t="s">
        <v>369</v>
      </c>
      <c r="C10" s="203" t="s">
        <v>147</v>
      </c>
    </row>
    <row r="11" spans="1:3" ht="18" thickBot="1" x14ac:dyDescent="0.25">
      <c r="A11" s="202" t="s">
        <v>148</v>
      </c>
      <c r="B11" s="202" t="s">
        <v>370</v>
      </c>
      <c r="C11" s="203" t="s">
        <v>149</v>
      </c>
    </row>
    <row r="12" spans="1:3" s="27" customFormat="1" ht="18" thickBot="1" x14ac:dyDescent="0.25">
      <c r="A12" s="202" t="s">
        <v>225</v>
      </c>
      <c r="B12" s="202" t="s">
        <v>226</v>
      </c>
      <c r="C12" s="203" t="s">
        <v>227</v>
      </c>
    </row>
    <row r="13" spans="1:3" s="27" customFormat="1" ht="35" thickBot="1" x14ac:dyDescent="0.25">
      <c r="A13" s="202" t="s">
        <v>81</v>
      </c>
      <c r="B13" s="202" t="s">
        <v>371</v>
      </c>
      <c r="C13" s="203" t="s">
        <v>150</v>
      </c>
    </row>
    <row r="14" spans="1:3" ht="18" thickBot="1" x14ac:dyDescent="0.25">
      <c r="A14" s="202" t="s">
        <v>82</v>
      </c>
      <c r="B14" s="202" t="s">
        <v>372</v>
      </c>
      <c r="C14" s="203" t="s">
        <v>83</v>
      </c>
    </row>
    <row r="15" spans="1:3" ht="18" thickBot="1" x14ac:dyDescent="0.25">
      <c r="A15" s="202" t="s">
        <v>151</v>
      </c>
      <c r="B15" s="202" t="s">
        <v>373</v>
      </c>
      <c r="C15" s="203" t="s">
        <v>152</v>
      </c>
    </row>
    <row r="16" spans="1:3" ht="17" x14ac:dyDescent="0.2">
      <c r="A16" s="204" t="s">
        <v>153</v>
      </c>
      <c r="B16" s="204" t="s">
        <v>374</v>
      </c>
      <c r="C16" s="205" t="s">
        <v>172</v>
      </c>
    </row>
    <row r="17" spans="1:3" ht="17" x14ac:dyDescent="0.2">
      <c r="A17" s="206" t="s">
        <v>228</v>
      </c>
      <c r="B17" s="207" t="s">
        <v>229</v>
      </c>
      <c r="C17" s="208" t="s">
        <v>230</v>
      </c>
    </row>
    <row r="18" spans="1:3" ht="17" x14ac:dyDescent="0.2">
      <c r="A18" s="209" t="s">
        <v>231</v>
      </c>
      <c r="B18" s="210" t="s">
        <v>232</v>
      </c>
      <c r="C18" s="207" t="s">
        <v>233</v>
      </c>
    </row>
    <row r="19" spans="1:3" x14ac:dyDescent="0.2">
      <c r="A19" s="56"/>
      <c r="C19" s="55"/>
    </row>
    <row r="22" spans="1:3" x14ac:dyDescent="0.2">
      <c r="B22" s="54"/>
    </row>
  </sheetData>
  <mergeCells count="3">
    <mergeCell ref="A1:C1"/>
    <mergeCell ref="A3:C3"/>
    <mergeCell ref="A2:C2"/>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WUV43"/>
  <sheetViews>
    <sheetView showGridLines="0" zoomScaleNormal="100" workbookViewId="0">
      <selection activeCell="A2" sqref="A2:C43"/>
    </sheetView>
  </sheetViews>
  <sheetFormatPr baseColWidth="10" defaultColWidth="11.5" defaultRowHeight="16" x14ac:dyDescent="0.2"/>
  <cols>
    <col min="1" max="1" width="88" style="15" customWidth="1" collapsed="1"/>
    <col min="2" max="2" width="31.1640625" style="15" customWidth="1" collapsed="1"/>
    <col min="3" max="3" width="24.5" style="14" customWidth="1" collapsed="1"/>
    <col min="4" max="210" width="11.5" style="15" collapsed="1"/>
    <col min="211" max="211" width="57.1640625" style="15" customWidth="1" collapsed="1"/>
    <col min="212" max="223" width="14.33203125" style="15" customWidth="1" collapsed="1"/>
    <col min="224" max="466" width="11.5" style="15" collapsed="1"/>
    <col min="467" max="467" width="57.1640625" style="15" customWidth="1" collapsed="1"/>
    <col min="468" max="479" width="14.33203125" style="15" customWidth="1" collapsed="1"/>
    <col min="480" max="722" width="11.5" style="15" collapsed="1"/>
    <col min="723" max="723" width="57.1640625" style="15" customWidth="1" collapsed="1"/>
    <col min="724" max="735" width="14.33203125" style="15" customWidth="1" collapsed="1"/>
    <col min="736" max="978" width="11.5" style="15" collapsed="1"/>
    <col min="979" max="979" width="57.1640625" style="15" customWidth="1" collapsed="1"/>
    <col min="980" max="991" width="14.33203125" style="15" customWidth="1" collapsed="1"/>
    <col min="992" max="1234" width="11.5" style="15" collapsed="1"/>
    <col min="1235" max="1235" width="57.1640625" style="15" customWidth="1" collapsed="1"/>
    <col min="1236" max="1247" width="14.33203125" style="15" customWidth="1" collapsed="1"/>
    <col min="1248" max="1490" width="11.5" style="15" collapsed="1"/>
    <col min="1491" max="1491" width="57.1640625" style="15" customWidth="1" collapsed="1"/>
    <col min="1492" max="1503" width="14.33203125" style="15" customWidth="1" collapsed="1"/>
    <col min="1504" max="1746" width="11.5" style="15" collapsed="1"/>
    <col min="1747" max="1747" width="57.1640625" style="15" customWidth="1" collapsed="1"/>
    <col min="1748" max="1759" width="14.33203125" style="15" customWidth="1" collapsed="1"/>
    <col min="1760" max="2002" width="11.5" style="15" collapsed="1"/>
    <col min="2003" max="2003" width="57.1640625" style="15" customWidth="1" collapsed="1"/>
    <col min="2004" max="2015" width="14.33203125" style="15" customWidth="1" collapsed="1"/>
    <col min="2016" max="2258" width="11.5" style="15" collapsed="1"/>
    <col min="2259" max="2259" width="57.1640625" style="15" customWidth="1" collapsed="1"/>
    <col min="2260" max="2271" width="14.33203125" style="15" customWidth="1" collapsed="1"/>
    <col min="2272" max="2514" width="11.5" style="15" collapsed="1"/>
    <col min="2515" max="2515" width="57.1640625" style="15" customWidth="1" collapsed="1"/>
    <col min="2516" max="2527" width="14.33203125" style="15" customWidth="1" collapsed="1"/>
    <col min="2528" max="2770" width="11.5" style="15" collapsed="1"/>
    <col min="2771" max="2771" width="57.1640625" style="15" customWidth="1" collapsed="1"/>
    <col min="2772" max="2783" width="14.33203125" style="15" customWidth="1" collapsed="1"/>
    <col min="2784" max="3026" width="11.5" style="15" collapsed="1"/>
    <col min="3027" max="3027" width="57.1640625" style="15" customWidth="1" collapsed="1"/>
    <col min="3028" max="3039" width="14.33203125" style="15" customWidth="1" collapsed="1"/>
    <col min="3040" max="3282" width="11.5" style="15" collapsed="1"/>
    <col min="3283" max="3283" width="57.1640625" style="15" customWidth="1" collapsed="1"/>
    <col min="3284" max="3295" width="14.33203125" style="15" customWidth="1" collapsed="1"/>
    <col min="3296" max="3538" width="11.5" style="15" collapsed="1"/>
    <col min="3539" max="3539" width="57.1640625" style="15" customWidth="1" collapsed="1"/>
    <col min="3540" max="3551" width="14.33203125" style="15" customWidth="1" collapsed="1"/>
    <col min="3552" max="3794" width="11.5" style="15" collapsed="1"/>
    <col min="3795" max="3795" width="57.1640625" style="15" customWidth="1" collapsed="1"/>
    <col min="3796" max="3807" width="14.33203125" style="15" customWidth="1" collapsed="1"/>
    <col min="3808" max="4050" width="11.5" style="15" collapsed="1"/>
    <col min="4051" max="4051" width="57.1640625" style="15" customWidth="1" collapsed="1"/>
    <col min="4052" max="4063" width="14.33203125" style="15" customWidth="1" collapsed="1"/>
    <col min="4064" max="4306" width="11.5" style="15" collapsed="1"/>
    <col min="4307" max="4307" width="57.1640625" style="15" customWidth="1" collapsed="1"/>
    <col min="4308" max="4319" width="14.33203125" style="15" customWidth="1" collapsed="1"/>
    <col min="4320" max="4562" width="11.5" style="15" collapsed="1"/>
    <col min="4563" max="4563" width="57.1640625" style="15" customWidth="1" collapsed="1"/>
    <col min="4564" max="4575" width="14.33203125" style="15" customWidth="1" collapsed="1"/>
    <col min="4576" max="4818" width="11.5" style="15" collapsed="1"/>
    <col min="4819" max="4819" width="57.1640625" style="15" customWidth="1" collapsed="1"/>
    <col min="4820" max="4831" width="14.33203125" style="15" customWidth="1" collapsed="1"/>
    <col min="4832" max="5074" width="11.5" style="15" collapsed="1"/>
    <col min="5075" max="5075" width="57.1640625" style="15" customWidth="1" collapsed="1"/>
    <col min="5076" max="5087" width="14.33203125" style="15" customWidth="1" collapsed="1"/>
    <col min="5088" max="5330" width="11.5" style="15" collapsed="1"/>
    <col min="5331" max="5331" width="57.1640625" style="15" customWidth="1" collapsed="1"/>
    <col min="5332" max="5343" width="14.33203125" style="15" customWidth="1" collapsed="1"/>
    <col min="5344" max="5586" width="11.5" style="15" collapsed="1"/>
    <col min="5587" max="5587" width="57.1640625" style="15" customWidth="1" collapsed="1"/>
    <col min="5588" max="5599" width="14.33203125" style="15" customWidth="1" collapsed="1"/>
    <col min="5600" max="5842" width="11.5" style="15" collapsed="1"/>
    <col min="5843" max="5843" width="57.1640625" style="15" customWidth="1" collapsed="1"/>
    <col min="5844" max="5855" width="14.33203125" style="15" customWidth="1" collapsed="1"/>
    <col min="5856" max="6098" width="11.5" style="15" collapsed="1"/>
    <col min="6099" max="6099" width="57.1640625" style="15" customWidth="1" collapsed="1"/>
    <col min="6100" max="6111" width="14.33203125" style="15" customWidth="1" collapsed="1"/>
    <col min="6112" max="6354" width="11.5" style="15" collapsed="1"/>
    <col min="6355" max="6355" width="57.1640625" style="15" customWidth="1" collapsed="1"/>
    <col min="6356" max="6367" width="14.33203125" style="15" customWidth="1" collapsed="1"/>
    <col min="6368" max="6610" width="11.5" style="15" collapsed="1"/>
    <col min="6611" max="6611" width="57.1640625" style="15" customWidth="1" collapsed="1"/>
    <col min="6612" max="6623" width="14.33203125" style="15" customWidth="1" collapsed="1"/>
    <col min="6624" max="6866" width="11.5" style="15" collapsed="1"/>
    <col min="6867" max="6867" width="57.1640625" style="15" customWidth="1" collapsed="1"/>
    <col min="6868" max="6879" width="14.33203125" style="15" customWidth="1" collapsed="1"/>
    <col min="6880" max="7122" width="11.5" style="15" collapsed="1"/>
    <col min="7123" max="7123" width="57.1640625" style="15" customWidth="1" collapsed="1"/>
    <col min="7124" max="7135" width="14.33203125" style="15" customWidth="1" collapsed="1"/>
    <col min="7136" max="7378" width="11.5" style="15" collapsed="1"/>
    <col min="7379" max="7379" width="57.1640625" style="15" customWidth="1" collapsed="1"/>
    <col min="7380" max="7391" width="14.33203125" style="15" customWidth="1" collapsed="1"/>
    <col min="7392" max="7634" width="11.5" style="15" collapsed="1"/>
    <col min="7635" max="7635" width="57.1640625" style="15" customWidth="1" collapsed="1"/>
    <col min="7636" max="7647" width="14.33203125" style="15" customWidth="1" collapsed="1"/>
    <col min="7648" max="7890" width="11.5" style="15" collapsed="1"/>
    <col min="7891" max="7891" width="57.1640625" style="15" customWidth="1" collapsed="1"/>
    <col min="7892" max="7903" width="14.33203125" style="15" customWidth="1" collapsed="1"/>
    <col min="7904" max="8146" width="11.5" style="15" collapsed="1"/>
    <col min="8147" max="8147" width="57.1640625" style="15" customWidth="1" collapsed="1"/>
    <col min="8148" max="8159" width="14.33203125" style="15" customWidth="1" collapsed="1"/>
    <col min="8160" max="8402" width="11.5" style="15" collapsed="1"/>
    <col min="8403" max="8403" width="57.1640625" style="15" customWidth="1" collapsed="1"/>
    <col min="8404" max="8415" width="14.33203125" style="15" customWidth="1" collapsed="1"/>
    <col min="8416" max="8658" width="11.5" style="15" collapsed="1"/>
    <col min="8659" max="8659" width="57.1640625" style="15" customWidth="1" collapsed="1"/>
    <col min="8660" max="8671" width="14.33203125" style="15" customWidth="1" collapsed="1"/>
    <col min="8672" max="8914" width="11.5" style="15" collapsed="1"/>
    <col min="8915" max="8915" width="57.1640625" style="15" customWidth="1" collapsed="1"/>
    <col min="8916" max="8927" width="14.33203125" style="15" customWidth="1" collapsed="1"/>
    <col min="8928" max="9170" width="11.5" style="15" collapsed="1"/>
    <col min="9171" max="9171" width="57.1640625" style="15" customWidth="1" collapsed="1"/>
    <col min="9172" max="9183" width="14.33203125" style="15" customWidth="1" collapsed="1"/>
    <col min="9184" max="9426" width="11.5" style="15" collapsed="1"/>
    <col min="9427" max="9427" width="57.1640625" style="15" customWidth="1" collapsed="1"/>
    <col min="9428" max="9439" width="14.33203125" style="15" customWidth="1" collapsed="1"/>
    <col min="9440" max="9682" width="11.5" style="15" collapsed="1"/>
    <col min="9683" max="9683" width="57.1640625" style="15" customWidth="1" collapsed="1"/>
    <col min="9684" max="9695" width="14.33203125" style="15" customWidth="1" collapsed="1"/>
    <col min="9696" max="9938" width="11.5" style="15" collapsed="1"/>
    <col min="9939" max="9939" width="57.1640625" style="15" customWidth="1" collapsed="1"/>
    <col min="9940" max="9951" width="14.33203125" style="15" customWidth="1" collapsed="1"/>
    <col min="9952" max="10194" width="11.5" style="15" collapsed="1"/>
    <col min="10195" max="10195" width="57.1640625" style="15" customWidth="1" collapsed="1"/>
    <col min="10196" max="10207" width="14.33203125" style="15" customWidth="1" collapsed="1"/>
    <col min="10208" max="10450" width="11.5" style="15" collapsed="1"/>
    <col min="10451" max="10451" width="57.1640625" style="15" customWidth="1" collapsed="1"/>
    <col min="10452" max="10463" width="14.33203125" style="15" customWidth="1" collapsed="1"/>
    <col min="10464" max="10706" width="11.5" style="15" collapsed="1"/>
    <col min="10707" max="10707" width="57.1640625" style="15" customWidth="1" collapsed="1"/>
    <col min="10708" max="10719" width="14.33203125" style="15" customWidth="1" collapsed="1"/>
    <col min="10720" max="10962" width="11.5" style="15" collapsed="1"/>
    <col min="10963" max="10963" width="57.1640625" style="15" customWidth="1" collapsed="1"/>
    <col min="10964" max="10975" width="14.33203125" style="15" customWidth="1" collapsed="1"/>
    <col min="10976" max="11218" width="11.5" style="15" collapsed="1"/>
    <col min="11219" max="11219" width="57.1640625" style="15" customWidth="1" collapsed="1"/>
    <col min="11220" max="11231" width="14.33203125" style="15" customWidth="1" collapsed="1"/>
    <col min="11232" max="11474" width="11.5" style="15" collapsed="1"/>
    <col min="11475" max="11475" width="57.1640625" style="15" customWidth="1" collapsed="1"/>
    <col min="11476" max="11487" width="14.33203125" style="15" customWidth="1" collapsed="1"/>
    <col min="11488" max="11730" width="11.5" style="15" collapsed="1"/>
    <col min="11731" max="11731" width="57.1640625" style="15" customWidth="1" collapsed="1"/>
    <col min="11732" max="11743" width="14.33203125" style="15" customWidth="1" collapsed="1"/>
    <col min="11744" max="11986" width="11.5" style="15" collapsed="1"/>
    <col min="11987" max="11987" width="57.1640625" style="15" customWidth="1" collapsed="1"/>
    <col min="11988" max="11999" width="14.33203125" style="15" customWidth="1" collapsed="1"/>
    <col min="12000" max="12242" width="11.5" style="15" collapsed="1"/>
    <col min="12243" max="12243" width="57.1640625" style="15" customWidth="1" collapsed="1"/>
    <col min="12244" max="12255" width="14.33203125" style="15" customWidth="1" collapsed="1"/>
    <col min="12256" max="12498" width="11.5" style="15" collapsed="1"/>
    <col min="12499" max="12499" width="57.1640625" style="15" customWidth="1" collapsed="1"/>
    <col min="12500" max="12511" width="14.33203125" style="15" customWidth="1" collapsed="1"/>
    <col min="12512" max="12754" width="11.5" style="15" collapsed="1"/>
    <col min="12755" max="12755" width="57.1640625" style="15" customWidth="1" collapsed="1"/>
    <col min="12756" max="12767" width="14.33203125" style="15" customWidth="1" collapsed="1"/>
    <col min="12768" max="13010" width="11.5" style="15" collapsed="1"/>
    <col min="13011" max="13011" width="57.1640625" style="15" customWidth="1" collapsed="1"/>
    <col min="13012" max="13023" width="14.33203125" style="15" customWidth="1" collapsed="1"/>
    <col min="13024" max="13266" width="11.5" style="15" collapsed="1"/>
    <col min="13267" max="13267" width="57.1640625" style="15" customWidth="1" collapsed="1"/>
    <col min="13268" max="13279" width="14.33203125" style="15" customWidth="1" collapsed="1"/>
    <col min="13280" max="13522" width="11.5" style="15" collapsed="1"/>
    <col min="13523" max="13523" width="57.1640625" style="15" customWidth="1" collapsed="1"/>
    <col min="13524" max="13535" width="14.33203125" style="15" customWidth="1" collapsed="1"/>
    <col min="13536" max="13778" width="11.5" style="15" collapsed="1"/>
    <col min="13779" max="13779" width="57.1640625" style="15" customWidth="1" collapsed="1"/>
    <col min="13780" max="13791" width="14.33203125" style="15" customWidth="1" collapsed="1"/>
    <col min="13792" max="14034" width="11.5" style="15" collapsed="1"/>
    <col min="14035" max="14035" width="57.1640625" style="15" customWidth="1" collapsed="1"/>
    <col min="14036" max="14047" width="14.33203125" style="15" customWidth="1" collapsed="1"/>
    <col min="14048" max="14290" width="11.5" style="15" collapsed="1"/>
    <col min="14291" max="14291" width="57.1640625" style="15" customWidth="1" collapsed="1"/>
    <col min="14292" max="14303" width="14.33203125" style="15" customWidth="1" collapsed="1"/>
    <col min="14304" max="14546" width="11.5" style="15" collapsed="1"/>
    <col min="14547" max="14547" width="57.1640625" style="15" customWidth="1" collapsed="1"/>
    <col min="14548" max="14559" width="14.33203125" style="15" customWidth="1" collapsed="1"/>
    <col min="14560" max="14802" width="11.5" style="15" collapsed="1"/>
    <col min="14803" max="14803" width="57.1640625" style="15" customWidth="1" collapsed="1"/>
    <col min="14804" max="14815" width="14.33203125" style="15" customWidth="1" collapsed="1"/>
    <col min="14816" max="15058" width="11.5" style="15" collapsed="1"/>
    <col min="15059" max="15059" width="57.1640625" style="15" customWidth="1" collapsed="1"/>
    <col min="15060" max="15071" width="14.33203125" style="15" customWidth="1" collapsed="1"/>
    <col min="15072" max="15314" width="11.5" style="15" collapsed="1"/>
    <col min="15315" max="15315" width="57.1640625" style="15" customWidth="1" collapsed="1"/>
    <col min="15316" max="15327" width="14.33203125" style="15" customWidth="1" collapsed="1"/>
    <col min="15328" max="15570" width="11.5" style="15" collapsed="1"/>
    <col min="15571" max="15571" width="57.1640625" style="15" customWidth="1" collapsed="1"/>
    <col min="15572" max="15583" width="14.33203125" style="15" customWidth="1" collapsed="1"/>
    <col min="15584" max="15826" width="11.5" style="15" collapsed="1"/>
    <col min="15827" max="15827" width="57.1640625" style="15" customWidth="1" collapsed="1"/>
    <col min="15828" max="15839" width="14.33203125" style="15" customWidth="1" collapsed="1"/>
    <col min="15840" max="16082" width="11.5" style="15" collapsed="1"/>
    <col min="16083" max="16083" width="57.1640625" style="15" customWidth="1" collapsed="1"/>
    <col min="16084" max="16095" width="14.33203125" style="15" customWidth="1" collapsed="1"/>
    <col min="16096" max="16096" width="11.5" style="15" collapsed="1"/>
    <col min="16097" max="16116" width="11.5" style="15"/>
    <col min="16117"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311</v>
      </c>
      <c r="B3" s="258"/>
      <c r="C3" s="258"/>
    </row>
    <row r="5" spans="1:3" ht="35" customHeight="1" x14ac:dyDescent="0.2">
      <c r="A5" s="43" t="s">
        <v>576</v>
      </c>
    </row>
    <row r="6" spans="1:3" ht="19" thickBot="1" x14ac:dyDescent="0.25">
      <c r="A6" s="20" t="s">
        <v>31</v>
      </c>
      <c r="B6" s="21" t="s">
        <v>377</v>
      </c>
      <c r="C6" s="22" t="s">
        <v>570</v>
      </c>
    </row>
    <row r="7" spans="1:3" ht="86" thickBot="1" x14ac:dyDescent="0.25">
      <c r="A7" s="193" t="s">
        <v>263</v>
      </c>
      <c r="B7" s="193" t="s">
        <v>246</v>
      </c>
      <c r="C7" s="237">
        <v>1699053.85</v>
      </c>
    </row>
    <row r="8" spans="1:3" ht="35" thickBot="1" x14ac:dyDescent="0.25">
      <c r="A8" s="193" t="s">
        <v>243</v>
      </c>
      <c r="B8" s="193" t="s">
        <v>244</v>
      </c>
      <c r="C8" s="237">
        <v>1643279</v>
      </c>
    </row>
    <row r="9" spans="1:3" ht="52" thickBot="1" x14ac:dyDescent="0.25">
      <c r="A9" s="193" t="s">
        <v>173</v>
      </c>
      <c r="B9" s="193" t="s">
        <v>481</v>
      </c>
      <c r="C9" s="237">
        <v>2294850</v>
      </c>
    </row>
    <row r="10" spans="1:3" ht="35" thickBot="1" x14ac:dyDescent="0.25">
      <c r="A10" s="193" t="s">
        <v>174</v>
      </c>
      <c r="B10" s="193" t="s">
        <v>175</v>
      </c>
      <c r="C10" s="237">
        <v>1525000</v>
      </c>
    </row>
    <row r="11" spans="1:3" ht="86" thickBot="1" x14ac:dyDescent="0.25">
      <c r="A11" s="193" t="s">
        <v>176</v>
      </c>
      <c r="B11" s="193" t="s">
        <v>177</v>
      </c>
      <c r="C11" s="237">
        <v>1501497</v>
      </c>
    </row>
    <row r="12" spans="1:3" ht="69" thickBot="1" x14ac:dyDescent="0.25">
      <c r="A12" s="193" t="s">
        <v>178</v>
      </c>
      <c r="B12" s="193" t="s">
        <v>170</v>
      </c>
      <c r="C12" s="237">
        <v>1998278</v>
      </c>
    </row>
    <row r="13" spans="1:3" ht="52" thickBot="1" x14ac:dyDescent="0.25">
      <c r="A13" s="193" t="s">
        <v>179</v>
      </c>
      <c r="B13" s="193" t="s">
        <v>180</v>
      </c>
      <c r="C13" s="237">
        <v>1287604</v>
      </c>
    </row>
    <row r="14" spans="1:3" ht="35" thickBot="1" x14ac:dyDescent="0.25">
      <c r="A14" s="193" t="s">
        <v>84</v>
      </c>
      <c r="B14" s="193" t="s">
        <v>52</v>
      </c>
      <c r="C14" s="237">
        <v>1228000</v>
      </c>
    </row>
    <row r="15" spans="1:3" ht="18" thickBot="1" x14ac:dyDescent="0.25">
      <c r="A15" s="193" t="s">
        <v>154</v>
      </c>
      <c r="B15" s="193" t="s">
        <v>155</v>
      </c>
      <c r="C15" s="237">
        <v>1077692</v>
      </c>
    </row>
    <row r="16" spans="1:3" ht="69" thickBot="1" x14ac:dyDescent="0.25">
      <c r="A16" s="193" t="s">
        <v>156</v>
      </c>
      <c r="B16" s="193" t="s">
        <v>181</v>
      </c>
      <c r="C16" s="237">
        <v>784295</v>
      </c>
    </row>
    <row r="17" spans="1:3" ht="52" thickBot="1" x14ac:dyDescent="0.25">
      <c r="A17" s="193" t="s">
        <v>182</v>
      </c>
      <c r="B17" s="193" t="s">
        <v>183</v>
      </c>
      <c r="C17" s="237">
        <v>1115510</v>
      </c>
    </row>
    <row r="18" spans="1:3" ht="52" thickBot="1" x14ac:dyDescent="0.25">
      <c r="A18" s="193" t="s">
        <v>85</v>
      </c>
      <c r="B18" s="193" t="s">
        <v>86</v>
      </c>
      <c r="C18" s="237">
        <v>1195310.8600000001</v>
      </c>
    </row>
    <row r="19" spans="1:3" ht="86" thickBot="1" x14ac:dyDescent="0.25">
      <c r="A19" s="193" t="s">
        <v>184</v>
      </c>
      <c r="B19" s="193" t="s">
        <v>185</v>
      </c>
      <c r="C19" s="237">
        <v>1035300</v>
      </c>
    </row>
    <row r="20" spans="1:3" ht="52" thickBot="1" x14ac:dyDescent="0.25">
      <c r="A20" s="193" t="s">
        <v>186</v>
      </c>
      <c r="B20" s="193" t="s">
        <v>170</v>
      </c>
      <c r="C20" s="237">
        <v>860030</v>
      </c>
    </row>
    <row r="21" spans="1:3" ht="52" thickBot="1" x14ac:dyDescent="0.25">
      <c r="A21" s="193" t="s">
        <v>87</v>
      </c>
      <c r="B21" s="193" t="s">
        <v>482</v>
      </c>
      <c r="C21" s="237">
        <v>835724</v>
      </c>
    </row>
    <row r="22" spans="1:3" ht="35" thickBot="1" x14ac:dyDescent="0.25">
      <c r="A22" s="193" t="s">
        <v>237</v>
      </c>
      <c r="B22" s="193" t="s">
        <v>238</v>
      </c>
      <c r="C22" s="237">
        <v>667340</v>
      </c>
    </row>
    <row r="23" spans="1:3" ht="18" thickBot="1" x14ac:dyDescent="0.25">
      <c r="A23" s="193" t="s">
        <v>157</v>
      </c>
      <c r="B23" s="193" t="s">
        <v>158</v>
      </c>
      <c r="C23" s="237">
        <v>635340</v>
      </c>
    </row>
    <row r="24" spans="1:3" ht="35" thickBot="1" x14ac:dyDescent="0.25">
      <c r="A24" s="193" t="s">
        <v>187</v>
      </c>
      <c r="B24" s="193" t="s">
        <v>188</v>
      </c>
      <c r="C24" s="237">
        <v>611630</v>
      </c>
    </row>
    <row r="25" spans="1:3" ht="69" thickBot="1" x14ac:dyDescent="0.25">
      <c r="A25" s="193" t="s">
        <v>235</v>
      </c>
      <c r="B25" s="193" t="s">
        <v>236</v>
      </c>
      <c r="C25" s="237">
        <v>608940</v>
      </c>
    </row>
    <row r="26" spans="1:3" ht="52" thickBot="1" x14ac:dyDescent="0.25">
      <c r="A26" s="193" t="s">
        <v>189</v>
      </c>
      <c r="B26" s="211" t="s">
        <v>190</v>
      </c>
      <c r="C26" s="237">
        <v>595604</v>
      </c>
    </row>
    <row r="27" spans="1:3" ht="52" thickBot="1" x14ac:dyDescent="0.25">
      <c r="A27" s="193" t="s">
        <v>264</v>
      </c>
      <c r="B27" s="193" t="s">
        <v>245</v>
      </c>
      <c r="C27" s="237">
        <v>577754</v>
      </c>
    </row>
    <row r="28" spans="1:3" ht="52" thickBot="1" x14ac:dyDescent="0.25">
      <c r="A28" s="193" t="s">
        <v>241</v>
      </c>
      <c r="B28" s="193" t="s">
        <v>242</v>
      </c>
      <c r="C28" s="237">
        <v>570875</v>
      </c>
    </row>
    <row r="29" spans="1:3" ht="52" thickBot="1" x14ac:dyDescent="0.25">
      <c r="A29" s="193" t="s">
        <v>483</v>
      </c>
      <c r="B29" s="193" t="s">
        <v>159</v>
      </c>
      <c r="C29" s="237">
        <v>566536</v>
      </c>
    </row>
    <row r="30" spans="1:3" ht="52" thickBot="1" x14ac:dyDescent="0.25">
      <c r="A30" s="193" t="s">
        <v>191</v>
      </c>
      <c r="B30" s="193" t="s">
        <v>234</v>
      </c>
      <c r="C30" s="237">
        <v>549507</v>
      </c>
    </row>
    <row r="31" spans="1:3" ht="35" thickBot="1" x14ac:dyDescent="0.25">
      <c r="A31" s="193" t="s">
        <v>239</v>
      </c>
      <c r="B31" s="193" t="s">
        <v>240</v>
      </c>
      <c r="C31" s="237">
        <v>544606</v>
      </c>
    </row>
    <row r="32" spans="1:3" ht="69" thickBot="1" x14ac:dyDescent="0.25">
      <c r="A32" s="193" t="s">
        <v>160</v>
      </c>
      <c r="B32" s="193" t="s">
        <v>88</v>
      </c>
      <c r="C32" s="237">
        <v>541300</v>
      </c>
    </row>
    <row r="33" spans="1:3" ht="69" thickBot="1" x14ac:dyDescent="0.25">
      <c r="A33" s="193" t="s">
        <v>484</v>
      </c>
      <c r="B33" s="193" t="s">
        <v>485</v>
      </c>
      <c r="C33" s="237">
        <v>621703</v>
      </c>
    </row>
    <row r="34" spans="1:3" ht="52" thickBot="1" x14ac:dyDescent="0.25">
      <c r="A34" s="193" t="s">
        <v>486</v>
      </c>
      <c r="B34" s="193" t="s">
        <v>487</v>
      </c>
      <c r="C34" s="237">
        <v>516300</v>
      </c>
    </row>
    <row r="35" spans="1:3" ht="69" thickBot="1" x14ac:dyDescent="0.25">
      <c r="A35" s="193" t="s">
        <v>488</v>
      </c>
      <c r="B35" s="193" t="s">
        <v>489</v>
      </c>
      <c r="C35" s="237">
        <v>601292</v>
      </c>
    </row>
    <row r="36" spans="1:3" ht="35" thickBot="1" x14ac:dyDescent="0.25">
      <c r="A36" s="193" t="s">
        <v>490</v>
      </c>
      <c r="B36" s="193" t="s">
        <v>491</v>
      </c>
      <c r="C36" s="237">
        <v>922705</v>
      </c>
    </row>
    <row r="37" spans="1:3" ht="52" thickBot="1" x14ac:dyDescent="0.25">
      <c r="A37" s="193" t="s">
        <v>492</v>
      </c>
      <c r="B37" s="193" t="s">
        <v>493</v>
      </c>
      <c r="C37" s="237">
        <v>880137.33</v>
      </c>
    </row>
    <row r="38" spans="1:3" ht="52" thickBot="1" x14ac:dyDescent="0.25">
      <c r="A38" s="193" t="s">
        <v>494</v>
      </c>
      <c r="B38" s="193" t="s">
        <v>495</v>
      </c>
      <c r="C38" s="237">
        <v>1042063</v>
      </c>
    </row>
    <row r="39" spans="1:3" ht="52" thickBot="1" x14ac:dyDescent="0.25">
      <c r="A39" s="193" t="s">
        <v>496</v>
      </c>
      <c r="B39" s="193" t="s">
        <v>497</v>
      </c>
      <c r="C39" s="237">
        <v>521489</v>
      </c>
    </row>
    <row r="40" spans="1:3" ht="52" thickBot="1" x14ac:dyDescent="0.25">
      <c r="A40" s="193" t="s">
        <v>498</v>
      </c>
      <c r="B40" s="193" t="s">
        <v>499</v>
      </c>
      <c r="C40" s="237">
        <v>507734</v>
      </c>
    </row>
    <row r="41" spans="1:3" ht="52" thickBot="1" x14ac:dyDescent="0.25">
      <c r="A41" s="193" t="s">
        <v>500</v>
      </c>
      <c r="B41" s="193" t="s">
        <v>501</v>
      </c>
      <c r="C41" s="237">
        <v>694546</v>
      </c>
    </row>
    <row r="42" spans="1:3" ht="52" thickBot="1" x14ac:dyDescent="0.25">
      <c r="A42" s="193" t="s">
        <v>502</v>
      </c>
      <c r="B42" s="193" t="s">
        <v>503</v>
      </c>
      <c r="C42" s="237">
        <v>713242</v>
      </c>
    </row>
    <row r="43" spans="1:3" ht="69" thickBot="1" x14ac:dyDescent="0.25">
      <c r="A43" s="193" t="s">
        <v>504</v>
      </c>
      <c r="B43" s="193" t="s">
        <v>505</v>
      </c>
      <c r="C43" s="237">
        <v>563030</v>
      </c>
    </row>
  </sheetData>
  <mergeCells count="3">
    <mergeCell ref="A1:C1"/>
    <mergeCell ref="A3:C3"/>
    <mergeCell ref="A2:C2"/>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WUV64"/>
  <sheetViews>
    <sheetView showGridLines="0" zoomScaleNormal="100" workbookViewId="0">
      <selection activeCell="A2" sqref="A2:C64"/>
    </sheetView>
  </sheetViews>
  <sheetFormatPr baseColWidth="10" defaultColWidth="11.5" defaultRowHeight="16" x14ac:dyDescent="0.2"/>
  <cols>
    <col min="1" max="1" width="75.6640625" style="15" customWidth="1" collapsed="1"/>
    <col min="2" max="2" width="34.33203125" style="15" customWidth="1" collapsed="1"/>
    <col min="3" max="3" width="19.83203125" style="14" customWidth="1" collapsed="1"/>
    <col min="4" max="204" width="11.5" style="15" collapsed="1"/>
    <col min="205" max="205" width="57.1640625" style="15" customWidth="1" collapsed="1"/>
    <col min="206" max="217" width="14.33203125" style="15" customWidth="1" collapsed="1"/>
    <col min="218" max="460" width="11.5" style="15" collapsed="1"/>
    <col min="461" max="461" width="57.1640625" style="15" customWidth="1" collapsed="1"/>
    <col min="462" max="473" width="14.33203125" style="15" customWidth="1" collapsed="1"/>
    <col min="474" max="716" width="11.5" style="15" collapsed="1"/>
    <col min="717" max="717" width="57.1640625" style="15" customWidth="1" collapsed="1"/>
    <col min="718" max="729" width="14.33203125" style="15" customWidth="1" collapsed="1"/>
    <col min="730" max="972" width="11.5" style="15" collapsed="1"/>
    <col min="973" max="973" width="57.1640625" style="15" customWidth="1" collapsed="1"/>
    <col min="974" max="985" width="14.33203125" style="15" customWidth="1" collapsed="1"/>
    <col min="986" max="1228" width="11.5" style="15" collapsed="1"/>
    <col min="1229" max="1229" width="57.1640625" style="15" customWidth="1" collapsed="1"/>
    <col min="1230" max="1241" width="14.33203125" style="15" customWidth="1" collapsed="1"/>
    <col min="1242" max="1484" width="11.5" style="15" collapsed="1"/>
    <col min="1485" max="1485" width="57.1640625" style="15" customWidth="1" collapsed="1"/>
    <col min="1486" max="1497" width="14.33203125" style="15" customWidth="1" collapsed="1"/>
    <col min="1498" max="1740" width="11.5" style="15" collapsed="1"/>
    <col min="1741" max="1741" width="57.1640625" style="15" customWidth="1" collapsed="1"/>
    <col min="1742" max="1753" width="14.33203125" style="15" customWidth="1" collapsed="1"/>
    <col min="1754" max="1996" width="11.5" style="15" collapsed="1"/>
    <col min="1997" max="1997" width="57.1640625" style="15" customWidth="1" collapsed="1"/>
    <col min="1998" max="2009" width="14.33203125" style="15" customWidth="1" collapsed="1"/>
    <col min="2010" max="2252" width="11.5" style="15" collapsed="1"/>
    <col min="2253" max="2253" width="57.1640625" style="15" customWidth="1" collapsed="1"/>
    <col min="2254" max="2265" width="14.33203125" style="15" customWidth="1" collapsed="1"/>
    <col min="2266" max="2508" width="11.5" style="15" collapsed="1"/>
    <col min="2509" max="2509" width="57.1640625" style="15" customWidth="1" collapsed="1"/>
    <col min="2510" max="2521" width="14.33203125" style="15" customWidth="1" collapsed="1"/>
    <col min="2522" max="2764" width="11.5" style="15" collapsed="1"/>
    <col min="2765" max="2765" width="57.1640625" style="15" customWidth="1" collapsed="1"/>
    <col min="2766" max="2777" width="14.33203125" style="15" customWidth="1" collapsed="1"/>
    <col min="2778" max="3020" width="11.5" style="15" collapsed="1"/>
    <col min="3021" max="3021" width="57.1640625" style="15" customWidth="1" collapsed="1"/>
    <col min="3022" max="3033" width="14.33203125" style="15" customWidth="1" collapsed="1"/>
    <col min="3034" max="3276" width="11.5" style="15" collapsed="1"/>
    <col min="3277" max="3277" width="57.1640625" style="15" customWidth="1" collapsed="1"/>
    <col min="3278" max="3289" width="14.33203125" style="15" customWidth="1" collapsed="1"/>
    <col min="3290" max="3532" width="11.5" style="15" collapsed="1"/>
    <col min="3533" max="3533" width="57.1640625" style="15" customWidth="1" collapsed="1"/>
    <col min="3534" max="3545" width="14.33203125" style="15" customWidth="1" collapsed="1"/>
    <col min="3546" max="3788" width="11.5" style="15" collapsed="1"/>
    <col min="3789" max="3789" width="57.1640625" style="15" customWidth="1" collapsed="1"/>
    <col min="3790" max="3801" width="14.33203125" style="15" customWidth="1" collapsed="1"/>
    <col min="3802" max="4044" width="11.5" style="15" collapsed="1"/>
    <col min="4045" max="4045" width="57.1640625" style="15" customWidth="1" collapsed="1"/>
    <col min="4046" max="4057" width="14.33203125" style="15" customWidth="1" collapsed="1"/>
    <col min="4058" max="4300" width="11.5" style="15" collapsed="1"/>
    <col min="4301" max="4301" width="57.1640625" style="15" customWidth="1" collapsed="1"/>
    <col min="4302" max="4313" width="14.33203125" style="15" customWidth="1" collapsed="1"/>
    <col min="4314" max="4556" width="11.5" style="15" collapsed="1"/>
    <col min="4557" max="4557" width="57.1640625" style="15" customWidth="1" collapsed="1"/>
    <col min="4558" max="4569" width="14.33203125" style="15" customWidth="1" collapsed="1"/>
    <col min="4570" max="4812" width="11.5" style="15" collapsed="1"/>
    <col min="4813" max="4813" width="57.1640625" style="15" customWidth="1" collapsed="1"/>
    <col min="4814" max="4825" width="14.33203125" style="15" customWidth="1" collapsed="1"/>
    <col min="4826" max="5068" width="11.5" style="15" collapsed="1"/>
    <col min="5069" max="5069" width="57.1640625" style="15" customWidth="1" collapsed="1"/>
    <col min="5070" max="5081" width="14.33203125" style="15" customWidth="1" collapsed="1"/>
    <col min="5082" max="5324" width="11.5" style="15" collapsed="1"/>
    <col min="5325" max="5325" width="57.1640625" style="15" customWidth="1" collapsed="1"/>
    <col min="5326" max="5337" width="14.33203125" style="15" customWidth="1" collapsed="1"/>
    <col min="5338" max="5580" width="11.5" style="15" collapsed="1"/>
    <col min="5581" max="5581" width="57.1640625" style="15" customWidth="1" collapsed="1"/>
    <col min="5582" max="5593" width="14.33203125" style="15" customWidth="1" collapsed="1"/>
    <col min="5594" max="5836" width="11.5" style="15" collapsed="1"/>
    <col min="5837" max="5837" width="57.1640625" style="15" customWidth="1" collapsed="1"/>
    <col min="5838" max="5849" width="14.33203125" style="15" customWidth="1" collapsed="1"/>
    <col min="5850" max="6092" width="11.5" style="15" collapsed="1"/>
    <col min="6093" max="6093" width="57.1640625" style="15" customWidth="1" collapsed="1"/>
    <col min="6094" max="6105" width="14.33203125" style="15" customWidth="1" collapsed="1"/>
    <col min="6106" max="6348" width="11.5" style="15" collapsed="1"/>
    <col min="6349" max="6349" width="57.1640625" style="15" customWidth="1" collapsed="1"/>
    <col min="6350" max="6361" width="14.33203125" style="15" customWidth="1" collapsed="1"/>
    <col min="6362" max="6604" width="11.5" style="15" collapsed="1"/>
    <col min="6605" max="6605" width="57.1640625" style="15" customWidth="1" collapsed="1"/>
    <col min="6606" max="6617" width="14.33203125" style="15" customWidth="1" collapsed="1"/>
    <col min="6618" max="6860" width="11.5" style="15" collapsed="1"/>
    <col min="6861" max="6861" width="57.1640625" style="15" customWidth="1" collapsed="1"/>
    <col min="6862" max="6873" width="14.33203125" style="15" customWidth="1" collapsed="1"/>
    <col min="6874" max="7116" width="11.5" style="15" collapsed="1"/>
    <col min="7117" max="7117" width="57.1640625" style="15" customWidth="1" collapsed="1"/>
    <col min="7118" max="7129" width="14.33203125" style="15" customWidth="1" collapsed="1"/>
    <col min="7130" max="7372" width="11.5" style="15" collapsed="1"/>
    <col min="7373" max="7373" width="57.1640625" style="15" customWidth="1" collapsed="1"/>
    <col min="7374" max="7385" width="14.33203125" style="15" customWidth="1" collapsed="1"/>
    <col min="7386" max="7628" width="11.5" style="15" collapsed="1"/>
    <col min="7629" max="7629" width="57.1640625" style="15" customWidth="1" collapsed="1"/>
    <col min="7630" max="7641" width="14.33203125" style="15" customWidth="1" collapsed="1"/>
    <col min="7642" max="7884" width="11.5" style="15" collapsed="1"/>
    <col min="7885" max="7885" width="57.1640625" style="15" customWidth="1" collapsed="1"/>
    <col min="7886" max="7897" width="14.33203125" style="15" customWidth="1" collapsed="1"/>
    <col min="7898" max="8140" width="11.5" style="15" collapsed="1"/>
    <col min="8141" max="8141" width="57.1640625" style="15" customWidth="1" collapsed="1"/>
    <col min="8142" max="8153" width="14.33203125" style="15" customWidth="1" collapsed="1"/>
    <col min="8154" max="8396" width="11.5" style="15" collapsed="1"/>
    <col min="8397" max="8397" width="57.1640625" style="15" customWidth="1" collapsed="1"/>
    <col min="8398" max="8409" width="14.33203125" style="15" customWidth="1" collapsed="1"/>
    <col min="8410" max="8652" width="11.5" style="15" collapsed="1"/>
    <col min="8653" max="8653" width="57.1640625" style="15" customWidth="1" collapsed="1"/>
    <col min="8654" max="8665" width="14.33203125" style="15" customWidth="1" collapsed="1"/>
    <col min="8666" max="8908" width="11.5" style="15" collapsed="1"/>
    <col min="8909" max="8909" width="57.1640625" style="15" customWidth="1" collapsed="1"/>
    <col min="8910" max="8921" width="14.33203125" style="15" customWidth="1" collapsed="1"/>
    <col min="8922" max="9164" width="11.5" style="15" collapsed="1"/>
    <col min="9165" max="9165" width="57.1640625" style="15" customWidth="1" collapsed="1"/>
    <col min="9166" max="9177" width="14.33203125" style="15" customWidth="1" collapsed="1"/>
    <col min="9178" max="9420" width="11.5" style="15" collapsed="1"/>
    <col min="9421" max="9421" width="57.1640625" style="15" customWidth="1" collapsed="1"/>
    <col min="9422" max="9433" width="14.33203125" style="15" customWidth="1" collapsed="1"/>
    <col min="9434" max="9676" width="11.5" style="15" collapsed="1"/>
    <col min="9677" max="9677" width="57.1640625" style="15" customWidth="1" collapsed="1"/>
    <col min="9678" max="9689" width="14.33203125" style="15" customWidth="1" collapsed="1"/>
    <col min="9690" max="9932" width="11.5" style="15" collapsed="1"/>
    <col min="9933" max="9933" width="57.1640625" style="15" customWidth="1" collapsed="1"/>
    <col min="9934" max="9945" width="14.33203125" style="15" customWidth="1" collapsed="1"/>
    <col min="9946" max="10188" width="11.5" style="15" collapsed="1"/>
    <col min="10189" max="10189" width="57.1640625" style="15" customWidth="1" collapsed="1"/>
    <col min="10190" max="10201" width="14.33203125" style="15" customWidth="1" collapsed="1"/>
    <col min="10202" max="10444" width="11.5" style="15" collapsed="1"/>
    <col min="10445" max="10445" width="57.1640625" style="15" customWidth="1" collapsed="1"/>
    <col min="10446" max="10457" width="14.33203125" style="15" customWidth="1" collapsed="1"/>
    <col min="10458" max="10700" width="11.5" style="15" collapsed="1"/>
    <col min="10701" max="10701" width="57.1640625" style="15" customWidth="1" collapsed="1"/>
    <col min="10702" max="10713" width="14.33203125" style="15" customWidth="1" collapsed="1"/>
    <col min="10714" max="10956" width="11.5" style="15" collapsed="1"/>
    <col min="10957" max="10957" width="57.1640625" style="15" customWidth="1" collapsed="1"/>
    <col min="10958" max="10969" width="14.33203125" style="15" customWidth="1" collapsed="1"/>
    <col min="10970" max="11212" width="11.5" style="15" collapsed="1"/>
    <col min="11213" max="11213" width="57.1640625" style="15" customWidth="1" collapsed="1"/>
    <col min="11214" max="11225" width="14.33203125" style="15" customWidth="1" collapsed="1"/>
    <col min="11226" max="11468" width="11.5" style="15" collapsed="1"/>
    <col min="11469" max="11469" width="57.1640625" style="15" customWidth="1" collapsed="1"/>
    <col min="11470" max="11481" width="14.33203125" style="15" customWidth="1" collapsed="1"/>
    <col min="11482" max="11724" width="11.5" style="15" collapsed="1"/>
    <col min="11725" max="11725" width="57.1640625" style="15" customWidth="1" collapsed="1"/>
    <col min="11726" max="11737" width="14.33203125" style="15" customWidth="1" collapsed="1"/>
    <col min="11738" max="11980" width="11.5" style="15" collapsed="1"/>
    <col min="11981" max="11981" width="57.1640625" style="15" customWidth="1" collapsed="1"/>
    <col min="11982" max="11993" width="14.33203125" style="15" customWidth="1" collapsed="1"/>
    <col min="11994" max="12236" width="11.5" style="15" collapsed="1"/>
    <col min="12237" max="12237" width="57.1640625" style="15" customWidth="1" collapsed="1"/>
    <col min="12238" max="12249" width="14.33203125" style="15" customWidth="1" collapsed="1"/>
    <col min="12250" max="12492" width="11.5" style="15" collapsed="1"/>
    <col min="12493" max="12493" width="57.1640625" style="15" customWidth="1" collapsed="1"/>
    <col min="12494" max="12505" width="14.33203125" style="15" customWidth="1" collapsed="1"/>
    <col min="12506" max="12748" width="11.5" style="15" collapsed="1"/>
    <col min="12749" max="12749" width="57.1640625" style="15" customWidth="1" collapsed="1"/>
    <col min="12750" max="12761" width="14.33203125" style="15" customWidth="1" collapsed="1"/>
    <col min="12762" max="13004" width="11.5" style="15" collapsed="1"/>
    <col min="13005" max="13005" width="57.1640625" style="15" customWidth="1" collapsed="1"/>
    <col min="13006" max="13017" width="14.33203125" style="15" customWidth="1" collapsed="1"/>
    <col min="13018" max="13260" width="11.5" style="15" collapsed="1"/>
    <col min="13261" max="13261" width="57.1640625" style="15" customWidth="1" collapsed="1"/>
    <col min="13262" max="13273" width="14.33203125" style="15" customWidth="1" collapsed="1"/>
    <col min="13274" max="13516" width="11.5" style="15" collapsed="1"/>
    <col min="13517" max="13517" width="57.1640625" style="15" customWidth="1" collapsed="1"/>
    <col min="13518" max="13529" width="14.33203125" style="15" customWidth="1" collapsed="1"/>
    <col min="13530" max="13772" width="11.5" style="15" collapsed="1"/>
    <col min="13773" max="13773" width="57.1640625" style="15" customWidth="1" collapsed="1"/>
    <col min="13774" max="13785" width="14.33203125" style="15" customWidth="1" collapsed="1"/>
    <col min="13786" max="14028" width="11.5" style="15" collapsed="1"/>
    <col min="14029" max="14029" width="57.1640625" style="15" customWidth="1" collapsed="1"/>
    <col min="14030" max="14041" width="14.33203125" style="15" customWidth="1" collapsed="1"/>
    <col min="14042" max="14284" width="11.5" style="15" collapsed="1"/>
    <col min="14285" max="14285" width="57.1640625" style="15" customWidth="1" collapsed="1"/>
    <col min="14286" max="14297" width="14.33203125" style="15" customWidth="1" collapsed="1"/>
    <col min="14298" max="14540" width="11.5" style="15" collapsed="1"/>
    <col min="14541" max="14541" width="57.1640625" style="15" customWidth="1" collapsed="1"/>
    <col min="14542" max="14553" width="14.33203125" style="15" customWidth="1" collapsed="1"/>
    <col min="14554" max="14796" width="11.5" style="15" collapsed="1"/>
    <col min="14797" max="14797" width="57.1640625" style="15" customWidth="1" collapsed="1"/>
    <col min="14798" max="14809" width="14.33203125" style="15" customWidth="1" collapsed="1"/>
    <col min="14810" max="15052" width="11.5" style="15" collapsed="1"/>
    <col min="15053" max="15053" width="57.1640625" style="15" customWidth="1" collapsed="1"/>
    <col min="15054" max="15065" width="14.33203125" style="15" customWidth="1" collapsed="1"/>
    <col min="15066" max="15308" width="11.5" style="15" collapsed="1"/>
    <col min="15309" max="15309" width="57.1640625" style="15" customWidth="1" collapsed="1"/>
    <col min="15310" max="15321" width="14.33203125" style="15" customWidth="1" collapsed="1"/>
    <col min="15322" max="15564" width="11.5" style="15" collapsed="1"/>
    <col min="15565" max="15565" width="57.1640625" style="15" customWidth="1" collapsed="1"/>
    <col min="15566" max="15577" width="14.33203125" style="15" customWidth="1" collapsed="1"/>
    <col min="15578" max="15820" width="11.5" style="15" collapsed="1"/>
    <col min="15821" max="15821" width="57.1640625" style="15" customWidth="1" collapsed="1"/>
    <col min="15822" max="15833" width="14.33203125" style="15" customWidth="1" collapsed="1"/>
    <col min="15834" max="16076" width="11.5" style="15" collapsed="1"/>
    <col min="16077" max="16077" width="57.1640625" style="15" customWidth="1" collapsed="1"/>
    <col min="16078" max="16089" width="14.33203125" style="15" customWidth="1" collapsed="1"/>
    <col min="16090" max="16090" width="11.5" style="15" collapsed="1"/>
    <col min="16091" max="16116" width="11.5" style="15"/>
    <col min="16117"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312</v>
      </c>
      <c r="B3" s="258"/>
      <c r="C3" s="258"/>
    </row>
    <row r="5" spans="1:3" ht="35" customHeight="1" x14ac:dyDescent="0.2">
      <c r="A5" s="43" t="s">
        <v>577</v>
      </c>
    </row>
    <row r="6" spans="1:3" ht="19" customHeight="1" thickBot="1" x14ac:dyDescent="0.25">
      <c r="A6" s="51" t="s">
        <v>90</v>
      </c>
      <c r="B6" s="52" t="s">
        <v>35</v>
      </c>
      <c r="C6" s="53" t="s">
        <v>267</v>
      </c>
    </row>
    <row r="7" spans="1:3" ht="18" thickBot="1" x14ac:dyDescent="0.25">
      <c r="A7" s="193" t="s">
        <v>506</v>
      </c>
      <c r="B7" s="193" t="s">
        <v>91</v>
      </c>
      <c r="C7" s="237">
        <v>12566000</v>
      </c>
    </row>
    <row r="8" spans="1:3" ht="52" thickBot="1" x14ac:dyDescent="0.25">
      <c r="A8" s="193" t="s">
        <v>161</v>
      </c>
      <c r="B8" s="193" t="s">
        <v>55</v>
      </c>
      <c r="C8" s="237">
        <v>6331264.4900000002</v>
      </c>
    </row>
    <row r="9" spans="1:3" ht="18" thickBot="1" x14ac:dyDescent="0.25">
      <c r="A9" s="193" t="s">
        <v>192</v>
      </c>
      <c r="B9" s="193" t="s">
        <v>193</v>
      </c>
      <c r="C9" s="237">
        <v>4269000</v>
      </c>
    </row>
    <row r="10" spans="1:3" ht="52" thickBot="1" x14ac:dyDescent="0.25">
      <c r="A10" s="193" t="s">
        <v>194</v>
      </c>
      <c r="B10" s="193" t="s">
        <v>202</v>
      </c>
      <c r="C10" s="237">
        <v>3800000</v>
      </c>
    </row>
    <row r="11" spans="1:3" ht="35" thickBot="1" x14ac:dyDescent="0.25">
      <c r="A11" s="193" t="s">
        <v>162</v>
      </c>
      <c r="B11" s="193" t="s">
        <v>128</v>
      </c>
      <c r="C11" s="237">
        <v>3147804</v>
      </c>
    </row>
    <row r="12" spans="1:3" ht="35" thickBot="1" x14ac:dyDescent="0.25">
      <c r="A12" s="193" t="s">
        <v>203</v>
      </c>
      <c r="B12" s="193" t="s">
        <v>204</v>
      </c>
      <c r="C12" s="237">
        <v>3138359.8</v>
      </c>
    </row>
    <row r="13" spans="1:3" ht="52" thickBot="1" x14ac:dyDescent="0.25">
      <c r="A13" s="193" t="s">
        <v>195</v>
      </c>
      <c r="B13" s="193" t="s">
        <v>196</v>
      </c>
      <c r="C13" s="237">
        <v>2900000</v>
      </c>
    </row>
    <row r="14" spans="1:3" ht="154" thickBot="1" x14ac:dyDescent="0.25">
      <c r="A14" s="193" t="s">
        <v>205</v>
      </c>
      <c r="B14" s="193" t="s">
        <v>206</v>
      </c>
      <c r="C14" s="237">
        <v>2869633</v>
      </c>
    </row>
    <row r="15" spans="1:3" ht="35" thickBot="1" x14ac:dyDescent="0.25">
      <c r="A15" s="193" t="s">
        <v>92</v>
      </c>
      <c r="B15" s="193" t="s">
        <v>93</v>
      </c>
      <c r="C15" s="237">
        <v>2800000</v>
      </c>
    </row>
    <row r="16" spans="1:3" ht="52" thickBot="1" x14ac:dyDescent="0.25">
      <c r="A16" s="193" t="s">
        <v>111</v>
      </c>
      <c r="B16" s="193" t="s">
        <v>507</v>
      </c>
      <c r="C16" s="237">
        <v>2860000</v>
      </c>
    </row>
    <row r="17" spans="1:3" ht="18" thickBot="1" x14ac:dyDescent="0.25">
      <c r="A17" s="193" t="s">
        <v>101</v>
      </c>
      <c r="B17" s="193" t="s">
        <v>508</v>
      </c>
      <c r="C17" s="237">
        <v>2668500</v>
      </c>
    </row>
    <row r="18" spans="1:3" ht="18" thickBot="1" x14ac:dyDescent="0.25">
      <c r="A18" s="193" t="s">
        <v>95</v>
      </c>
      <c r="B18" s="193" t="s">
        <v>96</v>
      </c>
      <c r="C18" s="237">
        <v>2627500</v>
      </c>
    </row>
    <row r="19" spans="1:3" ht="18" thickBot="1" x14ac:dyDescent="0.25">
      <c r="A19" s="193" t="s">
        <v>102</v>
      </c>
      <c r="B19" s="193" t="s">
        <v>103</v>
      </c>
      <c r="C19" s="237">
        <v>2627500</v>
      </c>
    </row>
    <row r="20" spans="1:3" ht="35" thickBot="1" x14ac:dyDescent="0.25">
      <c r="A20" s="193" t="s">
        <v>104</v>
      </c>
      <c r="B20" s="193" t="s">
        <v>105</v>
      </c>
      <c r="C20" s="237">
        <v>2620000</v>
      </c>
    </row>
    <row r="21" spans="1:3" ht="35" thickBot="1" x14ac:dyDescent="0.25">
      <c r="A21" s="193" t="s">
        <v>163</v>
      </c>
      <c r="B21" s="193" t="s">
        <v>193</v>
      </c>
      <c r="C21" s="237">
        <v>2500000</v>
      </c>
    </row>
    <row r="22" spans="1:3" ht="52" thickBot="1" x14ac:dyDescent="0.25">
      <c r="A22" s="193" t="s">
        <v>197</v>
      </c>
      <c r="B22" s="193" t="s">
        <v>198</v>
      </c>
      <c r="C22" s="237">
        <v>2485466</v>
      </c>
    </row>
    <row r="23" spans="1:3" ht="35" thickBot="1" x14ac:dyDescent="0.25">
      <c r="A23" s="193" t="s">
        <v>207</v>
      </c>
      <c r="B23" s="193" t="s">
        <v>51</v>
      </c>
      <c r="C23" s="237">
        <v>3600000</v>
      </c>
    </row>
    <row r="24" spans="1:3" ht="35" thickBot="1" x14ac:dyDescent="0.25">
      <c r="A24" s="193" t="s">
        <v>97</v>
      </c>
      <c r="B24" s="193" t="s">
        <v>98</v>
      </c>
      <c r="C24" s="237">
        <v>2215000</v>
      </c>
    </row>
    <row r="25" spans="1:3" ht="18" thickBot="1" x14ac:dyDescent="0.25">
      <c r="A25" s="193" t="s">
        <v>208</v>
      </c>
      <c r="B25" s="193" t="s">
        <v>209</v>
      </c>
      <c r="C25" s="237">
        <v>1492834</v>
      </c>
    </row>
    <row r="26" spans="1:3" ht="69" thickBot="1" x14ac:dyDescent="0.25">
      <c r="A26" s="193" t="s">
        <v>99</v>
      </c>
      <c r="B26" s="211" t="s">
        <v>210</v>
      </c>
      <c r="C26" s="237">
        <v>2000000</v>
      </c>
    </row>
    <row r="27" spans="1:3" ht="35" thickBot="1" x14ac:dyDescent="0.25">
      <c r="A27" s="193" t="s">
        <v>164</v>
      </c>
      <c r="B27" s="193" t="s">
        <v>509</v>
      </c>
      <c r="C27" s="237">
        <v>1918000</v>
      </c>
    </row>
    <row r="28" spans="1:3" ht="35" thickBot="1" x14ac:dyDescent="0.25">
      <c r="A28" s="193" t="s">
        <v>94</v>
      </c>
      <c r="B28" s="193" t="s">
        <v>211</v>
      </c>
      <c r="C28" s="237">
        <v>2011602</v>
      </c>
    </row>
    <row r="29" spans="1:3" ht="35" thickBot="1" x14ac:dyDescent="0.25">
      <c r="A29" s="193" t="s">
        <v>165</v>
      </c>
      <c r="B29" s="193" t="s">
        <v>212</v>
      </c>
      <c r="C29" s="237">
        <v>1800000</v>
      </c>
    </row>
    <row r="30" spans="1:3" ht="35" thickBot="1" x14ac:dyDescent="0.25">
      <c r="A30" s="193" t="s">
        <v>108</v>
      </c>
      <c r="B30" s="193" t="s">
        <v>98</v>
      </c>
      <c r="C30" s="237">
        <v>1165000</v>
      </c>
    </row>
    <row r="31" spans="1:3" ht="35" thickBot="1" x14ac:dyDescent="0.25">
      <c r="A31" s="193" t="s">
        <v>199</v>
      </c>
      <c r="B31" s="193" t="s">
        <v>200</v>
      </c>
      <c r="C31" s="237">
        <v>1885260</v>
      </c>
    </row>
    <row r="32" spans="1:3" ht="35" thickBot="1" x14ac:dyDescent="0.25">
      <c r="A32" s="193" t="s">
        <v>106</v>
      </c>
      <c r="B32" s="193" t="s">
        <v>107</v>
      </c>
      <c r="C32" s="237">
        <v>1544751</v>
      </c>
    </row>
    <row r="33" spans="1:3" ht="69" thickBot="1" x14ac:dyDescent="0.25">
      <c r="A33" s="193" t="s">
        <v>109</v>
      </c>
      <c r="B33" s="193" t="s">
        <v>70</v>
      </c>
      <c r="C33" s="237">
        <v>1500000</v>
      </c>
    </row>
    <row r="34" spans="1:3" ht="35" thickBot="1" x14ac:dyDescent="0.25">
      <c r="A34" s="193" t="s">
        <v>213</v>
      </c>
      <c r="B34" s="193" t="s">
        <v>214</v>
      </c>
      <c r="C34" s="237">
        <v>1500000</v>
      </c>
    </row>
    <row r="35" spans="1:3" ht="35" thickBot="1" x14ac:dyDescent="0.25">
      <c r="A35" s="193" t="s">
        <v>110</v>
      </c>
      <c r="B35" s="193" t="s">
        <v>93</v>
      </c>
      <c r="C35" s="237">
        <v>1431379</v>
      </c>
    </row>
    <row r="36" spans="1:3" ht="35" thickBot="1" x14ac:dyDescent="0.25">
      <c r="A36" s="193" t="s">
        <v>510</v>
      </c>
      <c r="B36" s="193" t="s">
        <v>201</v>
      </c>
      <c r="C36" s="237">
        <v>1313500</v>
      </c>
    </row>
    <row r="37" spans="1:3" ht="52" thickBot="1" x14ac:dyDescent="0.25">
      <c r="A37" s="193" t="s">
        <v>511</v>
      </c>
      <c r="B37" s="193" t="s">
        <v>512</v>
      </c>
      <c r="C37" s="238">
        <v>495525</v>
      </c>
    </row>
    <row r="38" spans="1:3" ht="35" thickBot="1" x14ac:dyDescent="0.25">
      <c r="A38" s="193" t="s">
        <v>215</v>
      </c>
      <c r="B38" s="193" t="s">
        <v>216</v>
      </c>
      <c r="C38" s="237">
        <v>1200000</v>
      </c>
    </row>
    <row r="39" spans="1:3" ht="35" thickBot="1" x14ac:dyDescent="0.25">
      <c r="A39" s="193" t="s">
        <v>217</v>
      </c>
      <c r="B39" s="193" t="s">
        <v>57</v>
      </c>
      <c r="C39" s="237">
        <v>1180000</v>
      </c>
    </row>
    <row r="40" spans="1:3" ht="69" thickBot="1" x14ac:dyDescent="0.25">
      <c r="A40" s="193" t="s">
        <v>112</v>
      </c>
      <c r="B40" s="193" t="s">
        <v>113</v>
      </c>
      <c r="C40" s="237">
        <v>1091737</v>
      </c>
    </row>
    <row r="41" spans="1:3" ht="69" thickBot="1" x14ac:dyDescent="0.25">
      <c r="A41" s="193" t="s">
        <v>218</v>
      </c>
      <c r="B41" s="193" t="s">
        <v>100</v>
      </c>
      <c r="C41" s="237">
        <v>1091871.3999999999</v>
      </c>
    </row>
    <row r="42" spans="1:3" ht="52" thickBot="1" x14ac:dyDescent="0.25">
      <c r="A42" s="193" t="s">
        <v>114</v>
      </c>
      <c r="B42" s="193" t="s">
        <v>115</v>
      </c>
      <c r="C42" s="237">
        <v>1000000</v>
      </c>
    </row>
    <row r="43" spans="1:3" ht="35" thickBot="1" x14ac:dyDescent="0.25">
      <c r="A43" s="193" t="s">
        <v>116</v>
      </c>
      <c r="B43" s="193" t="s">
        <v>117</v>
      </c>
      <c r="C43" s="237">
        <v>1000000</v>
      </c>
    </row>
    <row r="44" spans="1:3" ht="35" thickBot="1" x14ac:dyDescent="0.25">
      <c r="A44" s="193" t="s">
        <v>219</v>
      </c>
      <c r="B44" s="193" t="s">
        <v>220</v>
      </c>
      <c r="C44" s="237">
        <v>1119429</v>
      </c>
    </row>
    <row r="45" spans="1:3" ht="52" thickBot="1" x14ac:dyDescent="0.25">
      <c r="A45" s="193" t="s">
        <v>513</v>
      </c>
      <c r="B45" s="193" t="s">
        <v>514</v>
      </c>
      <c r="C45" s="237">
        <v>1046558</v>
      </c>
    </row>
    <row r="46" spans="1:3" ht="52" thickBot="1" x14ac:dyDescent="0.25">
      <c r="A46" s="193" t="s">
        <v>515</v>
      </c>
      <c r="B46" s="193" t="s">
        <v>514</v>
      </c>
      <c r="C46" s="237">
        <v>960357</v>
      </c>
    </row>
    <row r="47" spans="1:3" ht="35" thickBot="1" x14ac:dyDescent="0.25">
      <c r="A47" s="193" t="s">
        <v>516</v>
      </c>
      <c r="B47" s="193" t="s">
        <v>517</v>
      </c>
      <c r="C47" s="237">
        <v>3222678.65</v>
      </c>
    </row>
    <row r="48" spans="1:3" ht="35" thickBot="1" x14ac:dyDescent="0.25">
      <c r="A48" s="193" t="s">
        <v>518</v>
      </c>
      <c r="B48" s="193" t="s">
        <v>519</v>
      </c>
      <c r="C48" s="237">
        <v>2419438.4300000002</v>
      </c>
    </row>
    <row r="49" spans="1:3" ht="52" thickBot="1" x14ac:dyDescent="0.25">
      <c r="A49" s="193" t="s">
        <v>520</v>
      </c>
      <c r="B49" s="193" t="s">
        <v>521</v>
      </c>
      <c r="C49" s="237">
        <v>2098206.33</v>
      </c>
    </row>
    <row r="50" spans="1:3" ht="52" thickBot="1" x14ac:dyDescent="0.25">
      <c r="A50" s="193" t="s">
        <v>522</v>
      </c>
      <c r="B50" s="193" t="s">
        <v>523</v>
      </c>
      <c r="C50" s="237">
        <v>2190000</v>
      </c>
    </row>
    <row r="51" spans="1:3" ht="52" thickBot="1" x14ac:dyDescent="0.25">
      <c r="A51" s="193" t="s">
        <v>524</v>
      </c>
      <c r="B51" s="193" t="s">
        <v>525</v>
      </c>
      <c r="C51" s="237">
        <v>2130192.6</v>
      </c>
    </row>
    <row r="52" spans="1:3" ht="35" thickBot="1" x14ac:dyDescent="0.25">
      <c r="A52" s="193" t="s">
        <v>526</v>
      </c>
      <c r="B52" s="193" t="s">
        <v>527</v>
      </c>
      <c r="C52" s="237">
        <v>1647000</v>
      </c>
    </row>
    <row r="53" spans="1:3" ht="35" thickBot="1" x14ac:dyDescent="0.25">
      <c r="A53" s="193" t="s">
        <v>528</v>
      </c>
      <c r="B53" s="193" t="s">
        <v>517</v>
      </c>
      <c r="C53" s="237">
        <v>1400301.3</v>
      </c>
    </row>
    <row r="54" spans="1:3" ht="52" thickBot="1" x14ac:dyDescent="0.25">
      <c r="A54" s="193" t="s">
        <v>529</v>
      </c>
      <c r="B54" s="193" t="s">
        <v>530</v>
      </c>
      <c r="C54" s="237">
        <v>1596000</v>
      </c>
    </row>
    <row r="55" spans="1:3" ht="69" thickBot="1" x14ac:dyDescent="0.25">
      <c r="A55" s="193" t="s">
        <v>531</v>
      </c>
      <c r="B55" s="193" t="s">
        <v>532</v>
      </c>
      <c r="C55" s="237">
        <v>1500000</v>
      </c>
    </row>
    <row r="56" spans="1:3" ht="52" thickBot="1" x14ac:dyDescent="0.25">
      <c r="A56" s="193" t="s">
        <v>533</v>
      </c>
      <c r="B56" s="193" t="s">
        <v>534</v>
      </c>
      <c r="C56" s="237">
        <v>1457640</v>
      </c>
    </row>
    <row r="57" spans="1:3" ht="52" thickBot="1" x14ac:dyDescent="0.25">
      <c r="A57" s="193" t="s">
        <v>535</v>
      </c>
      <c r="B57" s="193" t="s">
        <v>536</v>
      </c>
      <c r="C57" s="237">
        <v>1400000</v>
      </c>
    </row>
    <row r="58" spans="1:3" ht="35" thickBot="1" x14ac:dyDescent="0.25">
      <c r="A58" s="193" t="s">
        <v>537</v>
      </c>
      <c r="B58" s="193" t="s">
        <v>538</v>
      </c>
      <c r="C58" s="237">
        <v>1335850</v>
      </c>
    </row>
    <row r="59" spans="1:3" ht="103" thickBot="1" x14ac:dyDescent="0.25">
      <c r="A59" s="193" t="s">
        <v>539</v>
      </c>
      <c r="B59" s="193" t="s">
        <v>540</v>
      </c>
      <c r="C59" s="237">
        <v>1312000</v>
      </c>
    </row>
    <row r="60" spans="1:3" ht="52" thickBot="1" x14ac:dyDescent="0.25">
      <c r="A60" s="193" t="s">
        <v>541</v>
      </c>
      <c r="B60" s="193" t="s">
        <v>542</v>
      </c>
      <c r="C60" s="237">
        <v>1286011.47</v>
      </c>
    </row>
    <row r="61" spans="1:3" ht="35" thickBot="1" x14ac:dyDescent="0.25">
      <c r="A61" s="193" t="s">
        <v>578</v>
      </c>
      <c r="B61" s="193" t="s">
        <v>543</v>
      </c>
      <c r="C61" s="237">
        <v>1213472</v>
      </c>
    </row>
    <row r="62" spans="1:3" ht="35" thickBot="1" x14ac:dyDescent="0.25">
      <c r="A62" s="193" t="s">
        <v>579</v>
      </c>
      <c r="B62" s="193" t="s">
        <v>544</v>
      </c>
      <c r="C62" s="237">
        <v>1000000</v>
      </c>
    </row>
    <row r="63" spans="1:3" ht="35" thickBot="1" x14ac:dyDescent="0.25">
      <c r="A63" s="193" t="s">
        <v>545</v>
      </c>
      <c r="B63" s="193" t="s">
        <v>546</v>
      </c>
      <c r="C63" s="237">
        <v>1000000</v>
      </c>
    </row>
    <row r="64" spans="1:3" ht="69" thickBot="1" x14ac:dyDescent="0.25">
      <c r="A64" s="193" t="s">
        <v>547</v>
      </c>
      <c r="B64" s="193" t="s">
        <v>548</v>
      </c>
      <c r="C64" s="237">
        <v>938336.14</v>
      </c>
    </row>
  </sheetData>
  <mergeCells count="3">
    <mergeCell ref="A1:C1"/>
    <mergeCell ref="A3:C3"/>
    <mergeCell ref="A2:C2"/>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W14"/>
  <sheetViews>
    <sheetView showGridLines="0" zoomScaleNormal="100" workbookViewId="0">
      <selection activeCell="A2" sqref="A2:C14"/>
    </sheetView>
  </sheetViews>
  <sheetFormatPr baseColWidth="10" defaultColWidth="11.5" defaultRowHeight="16" x14ac:dyDescent="0.2"/>
  <cols>
    <col min="1" max="1" width="25.6640625" style="15" customWidth="1" collapsed="1"/>
    <col min="2" max="2" width="77.1640625" style="23" customWidth="1" collapsed="1"/>
    <col min="3" max="3" width="25.6640625" style="23" customWidth="1" collapsed="1"/>
    <col min="4" max="222" width="11.5" style="15" collapsed="1"/>
    <col min="223" max="223" width="57.1640625" style="15" customWidth="1" collapsed="1"/>
    <col min="224" max="235" width="14.33203125" style="15" customWidth="1" collapsed="1"/>
    <col min="236" max="478" width="11.5" style="15" collapsed="1"/>
    <col min="479" max="479" width="57.1640625" style="15" customWidth="1" collapsed="1"/>
    <col min="480" max="491" width="14.33203125" style="15" customWidth="1" collapsed="1"/>
    <col min="492" max="734" width="11.5" style="15" collapsed="1"/>
    <col min="735" max="735" width="57.1640625" style="15" customWidth="1" collapsed="1"/>
    <col min="736" max="747" width="14.33203125" style="15" customWidth="1" collapsed="1"/>
    <col min="748" max="990" width="11.5" style="15" collapsed="1"/>
    <col min="991" max="991" width="57.1640625" style="15" customWidth="1" collapsed="1"/>
    <col min="992" max="1003" width="14.33203125" style="15" customWidth="1" collapsed="1"/>
    <col min="1004" max="1246" width="11.5" style="15" collapsed="1"/>
    <col min="1247" max="1247" width="57.1640625" style="15" customWidth="1" collapsed="1"/>
    <col min="1248" max="1259" width="14.33203125" style="15" customWidth="1" collapsed="1"/>
    <col min="1260" max="1502" width="11.5" style="15" collapsed="1"/>
    <col min="1503" max="1503" width="57.1640625" style="15" customWidth="1" collapsed="1"/>
    <col min="1504" max="1515" width="14.33203125" style="15" customWidth="1" collapsed="1"/>
    <col min="1516" max="1758" width="11.5" style="15" collapsed="1"/>
    <col min="1759" max="1759" width="57.1640625" style="15" customWidth="1" collapsed="1"/>
    <col min="1760" max="1771" width="14.33203125" style="15" customWidth="1" collapsed="1"/>
    <col min="1772" max="2014" width="11.5" style="15" collapsed="1"/>
    <col min="2015" max="2015" width="57.1640625" style="15" customWidth="1" collapsed="1"/>
    <col min="2016" max="2027" width="14.33203125" style="15" customWidth="1" collapsed="1"/>
    <col min="2028" max="2270" width="11.5" style="15" collapsed="1"/>
    <col min="2271" max="2271" width="57.1640625" style="15" customWidth="1" collapsed="1"/>
    <col min="2272" max="2283" width="14.33203125" style="15" customWidth="1" collapsed="1"/>
    <col min="2284" max="2526" width="11.5" style="15" collapsed="1"/>
    <col min="2527" max="2527" width="57.1640625" style="15" customWidth="1" collapsed="1"/>
    <col min="2528" max="2539" width="14.33203125" style="15" customWidth="1" collapsed="1"/>
    <col min="2540" max="2782" width="11.5" style="15" collapsed="1"/>
    <col min="2783" max="2783" width="57.1640625" style="15" customWidth="1" collapsed="1"/>
    <col min="2784" max="2795" width="14.33203125" style="15" customWidth="1" collapsed="1"/>
    <col min="2796" max="3038" width="11.5" style="15" collapsed="1"/>
    <col min="3039" max="3039" width="57.1640625" style="15" customWidth="1" collapsed="1"/>
    <col min="3040" max="3051" width="14.33203125" style="15" customWidth="1" collapsed="1"/>
    <col min="3052" max="3294" width="11.5" style="15" collapsed="1"/>
    <col min="3295" max="3295" width="57.1640625" style="15" customWidth="1" collapsed="1"/>
    <col min="3296" max="3307" width="14.33203125" style="15" customWidth="1" collapsed="1"/>
    <col min="3308" max="3550" width="11.5" style="15" collapsed="1"/>
    <col min="3551" max="3551" width="57.1640625" style="15" customWidth="1" collapsed="1"/>
    <col min="3552" max="3563" width="14.33203125" style="15" customWidth="1" collapsed="1"/>
    <col min="3564" max="3806" width="11.5" style="15" collapsed="1"/>
    <col min="3807" max="3807" width="57.1640625" style="15" customWidth="1" collapsed="1"/>
    <col min="3808" max="3819" width="14.33203125" style="15" customWidth="1" collapsed="1"/>
    <col min="3820" max="4062" width="11.5" style="15" collapsed="1"/>
    <col min="4063" max="4063" width="57.1640625" style="15" customWidth="1" collapsed="1"/>
    <col min="4064" max="4075" width="14.33203125" style="15" customWidth="1" collapsed="1"/>
    <col min="4076" max="4318" width="11.5" style="15" collapsed="1"/>
    <col min="4319" max="4319" width="57.1640625" style="15" customWidth="1" collapsed="1"/>
    <col min="4320" max="4331" width="14.33203125" style="15" customWidth="1" collapsed="1"/>
    <col min="4332" max="4574" width="11.5" style="15" collapsed="1"/>
    <col min="4575" max="4575" width="57.1640625" style="15" customWidth="1" collapsed="1"/>
    <col min="4576" max="4587" width="14.33203125" style="15" customWidth="1" collapsed="1"/>
    <col min="4588" max="4830" width="11.5" style="15" collapsed="1"/>
    <col min="4831" max="4831" width="57.1640625" style="15" customWidth="1" collapsed="1"/>
    <col min="4832" max="4843" width="14.33203125" style="15" customWidth="1" collapsed="1"/>
    <col min="4844" max="5086" width="11.5" style="15" collapsed="1"/>
    <col min="5087" max="5087" width="57.1640625" style="15" customWidth="1" collapsed="1"/>
    <col min="5088" max="5099" width="14.33203125" style="15" customWidth="1" collapsed="1"/>
    <col min="5100" max="5342" width="11.5" style="15" collapsed="1"/>
    <col min="5343" max="5343" width="57.1640625" style="15" customWidth="1" collapsed="1"/>
    <col min="5344" max="5355" width="14.33203125" style="15" customWidth="1" collapsed="1"/>
    <col min="5356" max="5598" width="11.5" style="15" collapsed="1"/>
    <col min="5599" max="5599" width="57.1640625" style="15" customWidth="1" collapsed="1"/>
    <col min="5600" max="5611" width="14.33203125" style="15" customWidth="1" collapsed="1"/>
    <col min="5612" max="5854" width="11.5" style="15" collapsed="1"/>
    <col min="5855" max="5855" width="57.1640625" style="15" customWidth="1" collapsed="1"/>
    <col min="5856" max="5867" width="14.33203125" style="15" customWidth="1" collapsed="1"/>
    <col min="5868" max="6110" width="11.5" style="15" collapsed="1"/>
    <col min="6111" max="6111" width="57.1640625" style="15" customWidth="1" collapsed="1"/>
    <col min="6112" max="6123" width="14.33203125" style="15" customWidth="1" collapsed="1"/>
    <col min="6124" max="6366" width="11.5" style="15" collapsed="1"/>
    <col min="6367" max="6367" width="57.1640625" style="15" customWidth="1" collapsed="1"/>
    <col min="6368" max="6379" width="14.33203125" style="15" customWidth="1" collapsed="1"/>
    <col min="6380" max="6622" width="11.5" style="15" collapsed="1"/>
    <col min="6623" max="6623" width="57.1640625" style="15" customWidth="1" collapsed="1"/>
    <col min="6624" max="6635" width="14.33203125" style="15" customWidth="1" collapsed="1"/>
    <col min="6636" max="6878" width="11.5" style="15" collapsed="1"/>
    <col min="6879" max="6879" width="57.1640625" style="15" customWidth="1" collapsed="1"/>
    <col min="6880" max="6891" width="14.33203125" style="15" customWidth="1" collapsed="1"/>
    <col min="6892" max="7134" width="11.5" style="15" collapsed="1"/>
    <col min="7135" max="7135" width="57.1640625" style="15" customWidth="1" collapsed="1"/>
    <col min="7136" max="7147" width="14.33203125" style="15" customWidth="1" collapsed="1"/>
    <col min="7148" max="7390" width="11.5" style="15" collapsed="1"/>
    <col min="7391" max="7391" width="57.1640625" style="15" customWidth="1" collapsed="1"/>
    <col min="7392" max="7403" width="14.33203125" style="15" customWidth="1" collapsed="1"/>
    <col min="7404" max="7646" width="11.5" style="15" collapsed="1"/>
    <col min="7647" max="7647" width="57.1640625" style="15" customWidth="1" collapsed="1"/>
    <col min="7648" max="7659" width="14.33203125" style="15" customWidth="1" collapsed="1"/>
    <col min="7660" max="7902" width="11.5" style="15" collapsed="1"/>
    <col min="7903" max="7903" width="57.1640625" style="15" customWidth="1" collapsed="1"/>
    <col min="7904" max="7915" width="14.33203125" style="15" customWidth="1" collapsed="1"/>
    <col min="7916" max="8158" width="11.5" style="15" collapsed="1"/>
    <col min="8159" max="8159" width="57.1640625" style="15" customWidth="1" collapsed="1"/>
    <col min="8160" max="8171" width="14.33203125" style="15" customWidth="1" collapsed="1"/>
    <col min="8172" max="8414" width="11.5" style="15" collapsed="1"/>
    <col min="8415" max="8415" width="57.1640625" style="15" customWidth="1" collapsed="1"/>
    <col min="8416" max="8427" width="14.33203125" style="15" customWidth="1" collapsed="1"/>
    <col min="8428" max="8670" width="11.5" style="15" collapsed="1"/>
    <col min="8671" max="8671" width="57.1640625" style="15" customWidth="1" collapsed="1"/>
    <col min="8672" max="8683" width="14.33203125" style="15" customWidth="1" collapsed="1"/>
    <col min="8684" max="8926" width="11.5" style="15" collapsed="1"/>
    <col min="8927" max="8927" width="57.1640625" style="15" customWidth="1" collapsed="1"/>
    <col min="8928" max="8939" width="14.33203125" style="15" customWidth="1" collapsed="1"/>
    <col min="8940" max="9182" width="11.5" style="15" collapsed="1"/>
    <col min="9183" max="9183" width="57.1640625" style="15" customWidth="1" collapsed="1"/>
    <col min="9184" max="9195" width="14.33203125" style="15" customWidth="1" collapsed="1"/>
    <col min="9196" max="9438" width="11.5" style="15" collapsed="1"/>
    <col min="9439" max="9439" width="57.1640625" style="15" customWidth="1" collapsed="1"/>
    <col min="9440" max="9451" width="14.33203125" style="15" customWidth="1" collapsed="1"/>
    <col min="9452" max="9694" width="11.5" style="15" collapsed="1"/>
    <col min="9695" max="9695" width="57.1640625" style="15" customWidth="1" collapsed="1"/>
    <col min="9696" max="9707" width="14.33203125" style="15" customWidth="1" collapsed="1"/>
    <col min="9708" max="9950" width="11.5" style="15" collapsed="1"/>
    <col min="9951" max="9951" width="57.1640625" style="15" customWidth="1" collapsed="1"/>
    <col min="9952" max="9963" width="14.33203125" style="15" customWidth="1" collapsed="1"/>
    <col min="9964" max="10206" width="11.5" style="15" collapsed="1"/>
    <col min="10207" max="10207" width="57.1640625" style="15" customWidth="1" collapsed="1"/>
    <col min="10208" max="10219" width="14.33203125" style="15" customWidth="1" collapsed="1"/>
    <col min="10220" max="10462" width="11.5" style="15" collapsed="1"/>
    <col min="10463" max="10463" width="57.1640625" style="15" customWidth="1" collapsed="1"/>
    <col min="10464" max="10475" width="14.33203125" style="15" customWidth="1" collapsed="1"/>
    <col min="10476" max="10718" width="11.5" style="15" collapsed="1"/>
    <col min="10719" max="10719" width="57.1640625" style="15" customWidth="1" collapsed="1"/>
    <col min="10720" max="10731" width="14.33203125" style="15" customWidth="1" collapsed="1"/>
    <col min="10732" max="10974" width="11.5" style="15" collapsed="1"/>
    <col min="10975" max="10975" width="57.1640625" style="15" customWidth="1" collapsed="1"/>
    <col min="10976" max="10987" width="14.33203125" style="15" customWidth="1" collapsed="1"/>
    <col min="10988" max="11230" width="11.5" style="15" collapsed="1"/>
    <col min="11231" max="11231" width="57.1640625" style="15" customWidth="1" collapsed="1"/>
    <col min="11232" max="11243" width="14.33203125" style="15" customWidth="1" collapsed="1"/>
    <col min="11244" max="11486" width="11.5" style="15" collapsed="1"/>
    <col min="11487" max="11487" width="57.1640625" style="15" customWidth="1" collapsed="1"/>
    <col min="11488" max="11499" width="14.33203125" style="15" customWidth="1" collapsed="1"/>
    <col min="11500" max="11742" width="11.5" style="15" collapsed="1"/>
    <col min="11743" max="11743" width="57.1640625" style="15" customWidth="1" collapsed="1"/>
    <col min="11744" max="11755" width="14.33203125" style="15" customWidth="1" collapsed="1"/>
    <col min="11756" max="11998" width="11.5" style="15" collapsed="1"/>
    <col min="11999" max="11999" width="57.1640625" style="15" customWidth="1" collapsed="1"/>
    <col min="12000" max="12011" width="14.33203125" style="15" customWidth="1" collapsed="1"/>
    <col min="12012" max="12254" width="11.5" style="15" collapsed="1"/>
    <col min="12255" max="12255" width="57.1640625" style="15" customWidth="1" collapsed="1"/>
    <col min="12256" max="12267" width="14.33203125" style="15" customWidth="1" collapsed="1"/>
    <col min="12268" max="12510" width="11.5" style="15" collapsed="1"/>
    <col min="12511" max="12511" width="57.1640625" style="15" customWidth="1" collapsed="1"/>
    <col min="12512" max="12523" width="14.33203125" style="15" customWidth="1" collapsed="1"/>
    <col min="12524" max="12766" width="11.5" style="15" collapsed="1"/>
    <col min="12767" max="12767" width="57.1640625" style="15" customWidth="1" collapsed="1"/>
    <col min="12768" max="12779" width="14.33203125" style="15" customWidth="1" collapsed="1"/>
    <col min="12780" max="13022" width="11.5" style="15" collapsed="1"/>
    <col min="13023" max="13023" width="57.1640625" style="15" customWidth="1" collapsed="1"/>
    <col min="13024" max="13035" width="14.33203125" style="15" customWidth="1" collapsed="1"/>
    <col min="13036" max="13278" width="11.5" style="15" collapsed="1"/>
    <col min="13279" max="13279" width="57.1640625" style="15" customWidth="1" collapsed="1"/>
    <col min="13280" max="13291" width="14.33203125" style="15" customWidth="1" collapsed="1"/>
    <col min="13292" max="13534" width="11.5" style="15" collapsed="1"/>
    <col min="13535" max="13535" width="57.1640625" style="15" customWidth="1" collapsed="1"/>
    <col min="13536" max="13547" width="14.33203125" style="15" customWidth="1" collapsed="1"/>
    <col min="13548" max="13790" width="11.5" style="15" collapsed="1"/>
    <col min="13791" max="13791" width="57.1640625" style="15" customWidth="1" collapsed="1"/>
    <col min="13792" max="13803" width="14.33203125" style="15" customWidth="1" collapsed="1"/>
    <col min="13804" max="14046" width="11.5" style="15" collapsed="1"/>
    <col min="14047" max="14047" width="57.1640625" style="15" customWidth="1" collapsed="1"/>
    <col min="14048" max="14059" width="14.33203125" style="15" customWidth="1" collapsed="1"/>
    <col min="14060" max="14302" width="11.5" style="15" collapsed="1"/>
    <col min="14303" max="14303" width="57.1640625" style="15" customWidth="1" collapsed="1"/>
    <col min="14304" max="14315" width="14.33203125" style="15" customWidth="1" collapsed="1"/>
    <col min="14316" max="14558" width="11.5" style="15" collapsed="1"/>
    <col min="14559" max="14559" width="57.1640625" style="15" customWidth="1" collapsed="1"/>
    <col min="14560" max="14571" width="14.33203125" style="15" customWidth="1" collapsed="1"/>
    <col min="14572" max="14814" width="11.5" style="15" collapsed="1"/>
    <col min="14815" max="14815" width="57.1640625" style="15" customWidth="1" collapsed="1"/>
    <col min="14816" max="14827" width="14.33203125" style="15" customWidth="1" collapsed="1"/>
    <col min="14828" max="15070" width="11.5" style="15" collapsed="1"/>
    <col min="15071" max="15071" width="57.1640625" style="15" customWidth="1" collapsed="1"/>
    <col min="15072" max="15083" width="14.33203125" style="15" customWidth="1" collapsed="1"/>
    <col min="15084" max="15326" width="11.5" style="15" collapsed="1"/>
    <col min="15327" max="15327" width="57.1640625" style="15" customWidth="1" collapsed="1"/>
    <col min="15328" max="15339" width="14.33203125" style="15" customWidth="1" collapsed="1"/>
    <col min="15340" max="15582" width="11.5" style="15" collapsed="1"/>
    <col min="15583" max="15583" width="57.1640625" style="15" customWidth="1" collapsed="1"/>
    <col min="15584" max="15595" width="14.33203125" style="15" customWidth="1" collapsed="1"/>
    <col min="15596" max="15838" width="11.5" style="15" collapsed="1"/>
    <col min="15839" max="15839" width="57.1640625" style="15" customWidth="1" collapsed="1"/>
    <col min="15840" max="15851" width="14.33203125" style="15" customWidth="1" collapsed="1"/>
    <col min="15852" max="16094" width="11.5" style="15" collapsed="1"/>
    <col min="16095" max="16095" width="57.1640625" style="15" customWidth="1" collapsed="1"/>
    <col min="16096" max="16107" width="14.33203125" style="15" customWidth="1" collapsed="1"/>
    <col min="16108" max="16108" width="11.5" style="15" collapsed="1"/>
    <col min="16109" max="16127" width="11.5" style="15"/>
    <col min="16128" max="16128" width="11.5" style="15" collapsed="1"/>
    <col min="16129" max="16143" width="11.5" style="15"/>
    <col min="16144"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320</v>
      </c>
      <c r="B3" s="258"/>
      <c r="C3" s="258"/>
    </row>
    <row r="5" spans="1:3" ht="18" x14ac:dyDescent="0.2">
      <c r="A5" s="20" t="s">
        <v>344</v>
      </c>
      <c r="B5" s="21" t="s">
        <v>345</v>
      </c>
      <c r="C5" s="21" t="s">
        <v>346</v>
      </c>
    </row>
    <row r="6" spans="1:3" ht="51" x14ac:dyDescent="0.2">
      <c r="A6" s="201" t="s">
        <v>584</v>
      </c>
      <c r="B6" s="201" t="s">
        <v>359</v>
      </c>
      <c r="C6" s="201" t="s">
        <v>549</v>
      </c>
    </row>
    <row r="7" spans="1:3" ht="85" x14ac:dyDescent="0.2">
      <c r="A7" s="201" t="s">
        <v>358</v>
      </c>
      <c r="B7" s="201" t="s">
        <v>360</v>
      </c>
      <c r="C7" s="201" t="s">
        <v>580</v>
      </c>
    </row>
    <row r="8" spans="1:3" ht="68" x14ac:dyDescent="0.2">
      <c r="A8" s="201" t="s">
        <v>550</v>
      </c>
      <c r="B8" s="201" t="s">
        <v>361</v>
      </c>
      <c r="C8" s="201" t="s">
        <v>583</v>
      </c>
    </row>
    <row r="9" spans="1:3" ht="102" x14ac:dyDescent="0.2">
      <c r="A9" s="201" t="s">
        <v>551</v>
      </c>
      <c r="B9" s="201" t="s">
        <v>362</v>
      </c>
      <c r="C9" s="201" t="s">
        <v>581</v>
      </c>
    </row>
    <row r="10" spans="1:3" ht="17" x14ac:dyDescent="0.2">
      <c r="A10" s="201" t="s">
        <v>357</v>
      </c>
      <c r="B10" s="201" t="s">
        <v>363</v>
      </c>
      <c r="C10" s="201" t="s">
        <v>552</v>
      </c>
    </row>
    <row r="11" spans="1:3" ht="34" x14ac:dyDescent="0.2">
      <c r="A11" s="201" t="s">
        <v>553</v>
      </c>
      <c r="B11" s="201" t="s">
        <v>364</v>
      </c>
      <c r="C11" s="201" t="s">
        <v>355</v>
      </c>
    </row>
    <row r="12" spans="1:3" ht="34" x14ac:dyDescent="0.2">
      <c r="A12" s="201" t="s">
        <v>118</v>
      </c>
      <c r="B12" s="201" t="s">
        <v>365</v>
      </c>
      <c r="C12" s="201" t="s">
        <v>356</v>
      </c>
    </row>
    <row r="13" spans="1:3" ht="102" x14ac:dyDescent="0.2">
      <c r="A13" s="201" t="s">
        <v>554</v>
      </c>
      <c r="B13" s="201" t="s">
        <v>555</v>
      </c>
      <c r="C13" s="201" t="s">
        <v>582</v>
      </c>
    </row>
    <row r="14" spans="1:3" ht="136" x14ac:dyDescent="0.2">
      <c r="A14" s="201" t="s">
        <v>556</v>
      </c>
      <c r="B14" s="201" t="s">
        <v>557</v>
      </c>
      <c r="C14" s="201" t="s">
        <v>582</v>
      </c>
    </row>
  </sheetData>
  <mergeCells count="3">
    <mergeCell ref="A1:C1"/>
    <mergeCell ref="A3:C3"/>
    <mergeCell ref="A2:C2"/>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WVV9"/>
  <sheetViews>
    <sheetView showGridLines="0" zoomScaleNormal="100" workbookViewId="0">
      <selection activeCell="A2" sqref="A2:C9"/>
    </sheetView>
  </sheetViews>
  <sheetFormatPr baseColWidth="10" defaultColWidth="11.5" defaultRowHeight="16" x14ac:dyDescent="0.2"/>
  <cols>
    <col min="1" max="1" width="25.6640625" style="15" customWidth="1" collapsed="1"/>
    <col min="2" max="2" width="77.1640625" style="23" customWidth="1" collapsed="1"/>
    <col min="3" max="3" width="25.6640625" style="23" customWidth="1" collapsed="1"/>
    <col min="4" max="244" width="11.5" style="15" collapsed="1"/>
    <col min="245" max="245" width="57.1640625" style="15" customWidth="1" collapsed="1"/>
    <col min="246" max="257" width="14.33203125" style="15" customWidth="1" collapsed="1"/>
    <col min="258" max="500" width="11.5" style="15" collapsed="1"/>
    <col min="501" max="501" width="57.1640625" style="15" customWidth="1" collapsed="1"/>
    <col min="502" max="513" width="14.33203125" style="15" customWidth="1" collapsed="1"/>
    <col min="514" max="756" width="11.5" style="15" collapsed="1"/>
    <col min="757" max="757" width="57.1640625" style="15" customWidth="1" collapsed="1"/>
    <col min="758" max="769" width="14.33203125" style="15" customWidth="1" collapsed="1"/>
    <col min="770" max="1012" width="11.5" style="15" collapsed="1"/>
    <col min="1013" max="1013" width="57.1640625" style="15" customWidth="1" collapsed="1"/>
    <col min="1014" max="1025" width="14.33203125" style="15" customWidth="1" collapsed="1"/>
    <col min="1026" max="1268" width="11.5" style="15" collapsed="1"/>
    <col min="1269" max="1269" width="57.1640625" style="15" customWidth="1" collapsed="1"/>
    <col min="1270" max="1281" width="14.33203125" style="15" customWidth="1" collapsed="1"/>
    <col min="1282" max="1524" width="11.5" style="15" collapsed="1"/>
    <col min="1525" max="1525" width="57.1640625" style="15" customWidth="1" collapsed="1"/>
    <col min="1526" max="1537" width="14.33203125" style="15" customWidth="1" collapsed="1"/>
    <col min="1538" max="1780" width="11.5" style="15" collapsed="1"/>
    <col min="1781" max="1781" width="57.1640625" style="15" customWidth="1" collapsed="1"/>
    <col min="1782" max="1793" width="14.33203125" style="15" customWidth="1" collapsed="1"/>
    <col min="1794" max="2036" width="11.5" style="15" collapsed="1"/>
    <col min="2037" max="2037" width="57.1640625" style="15" customWidth="1" collapsed="1"/>
    <col min="2038" max="2049" width="14.33203125" style="15" customWidth="1" collapsed="1"/>
    <col min="2050" max="2292" width="11.5" style="15" collapsed="1"/>
    <col min="2293" max="2293" width="57.1640625" style="15" customWidth="1" collapsed="1"/>
    <col min="2294" max="2305" width="14.33203125" style="15" customWidth="1" collapsed="1"/>
    <col min="2306" max="2548" width="11.5" style="15" collapsed="1"/>
    <col min="2549" max="2549" width="57.1640625" style="15" customWidth="1" collapsed="1"/>
    <col min="2550" max="2561" width="14.33203125" style="15" customWidth="1" collapsed="1"/>
    <col min="2562" max="2804" width="11.5" style="15" collapsed="1"/>
    <col min="2805" max="2805" width="57.1640625" style="15" customWidth="1" collapsed="1"/>
    <col min="2806" max="2817" width="14.33203125" style="15" customWidth="1" collapsed="1"/>
    <col min="2818" max="3060" width="11.5" style="15" collapsed="1"/>
    <col min="3061" max="3061" width="57.1640625" style="15" customWidth="1" collapsed="1"/>
    <col min="3062" max="3073" width="14.33203125" style="15" customWidth="1" collapsed="1"/>
    <col min="3074" max="3316" width="11.5" style="15" collapsed="1"/>
    <col min="3317" max="3317" width="57.1640625" style="15" customWidth="1" collapsed="1"/>
    <col min="3318" max="3329" width="14.33203125" style="15" customWidth="1" collapsed="1"/>
    <col min="3330" max="3572" width="11.5" style="15" collapsed="1"/>
    <col min="3573" max="3573" width="57.1640625" style="15" customWidth="1" collapsed="1"/>
    <col min="3574" max="3585" width="14.33203125" style="15" customWidth="1" collapsed="1"/>
    <col min="3586" max="3828" width="11.5" style="15" collapsed="1"/>
    <col min="3829" max="3829" width="57.1640625" style="15" customWidth="1" collapsed="1"/>
    <col min="3830" max="3841" width="14.33203125" style="15" customWidth="1" collapsed="1"/>
    <col min="3842" max="4084" width="11.5" style="15" collapsed="1"/>
    <col min="4085" max="4085" width="57.1640625" style="15" customWidth="1" collapsed="1"/>
    <col min="4086" max="4097" width="14.33203125" style="15" customWidth="1" collapsed="1"/>
    <col min="4098" max="4340" width="11.5" style="15" collapsed="1"/>
    <col min="4341" max="4341" width="57.1640625" style="15" customWidth="1" collapsed="1"/>
    <col min="4342" max="4353" width="14.33203125" style="15" customWidth="1" collapsed="1"/>
    <col min="4354" max="4596" width="11.5" style="15" collapsed="1"/>
    <col min="4597" max="4597" width="57.1640625" style="15" customWidth="1" collapsed="1"/>
    <col min="4598" max="4609" width="14.33203125" style="15" customWidth="1" collapsed="1"/>
    <col min="4610" max="4852" width="11.5" style="15" collapsed="1"/>
    <col min="4853" max="4853" width="57.1640625" style="15" customWidth="1" collapsed="1"/>
    <col min="4854" max="4865" width="14.33203125" style="15" customWidth="1" collapsed="1"/>
    <col min="4866" max="5108" width="11.5" style="15" collapsed="1"/>
    <col min="5109" max="5109" width="57.1640625" style="15" customWidth="1" collapsed="1"/>
    <col min="5110" max="5121" width="14.33203125" style="15" customWidth="1" collapsed="1"/>
    <col min="5122" max="5364" width="11.5" style="15" collapsed="1"/>
    <col min="5365" max="5365" width="57.1640625" style="15" customWidth="1" collapsed="1"/>
    <col min="5366" max="5377" width="14.33203125" style="15" customWidth="1" collapsed="1"/>
    <col min="5378" max="5620" width="11.5" style="15" collapsed="1"/>
    <col min="5621" max="5621" width="57.1640625" style="15" customWidth="1" collapsed="1"/>
    <col min="5622" max="5633" width="14.33203125" style="15" customWidth="1" collapsed="1"/>
    <col min="5634" max="5876" width="11.5" style="15" collapsed="1"/>
    <col min="5877" max="5877" width="57.1640625" style="15" customWidth="1" collapsed="1"/>
    <col min="5878" max="5889" width="14.33203125" style="15" customWidth="1" collapsed="1"/>
    <col min="5890" max="6132" width="11.5" style="15" collapsed="1"/>
    <col min="6133" max="6133" width="57.1640625" style="15" customWidth="1" collapsed="1"/>
    <col min="6134" max="6145" width="14.33203125" style="15" customWidth="1" collapsed="1"/>
    <col min="6146" max="6388" width="11.5" style="15" collapsed="1"/>
    <col min="6389" max="6389" width="57.1640625" style="15" customWidth="1" collapsed="1"/>
    <col min="6390" max="6401" width="14.33203125" style="15" customWidth="1" collapsed="1"/>
    <col min="6402" max="6644" width="11.5" style="15" collapsed="1"/>
    <col min="6645" max="6645" width="57.1640625" style="15" customWidth="1" collapsed="1"/>
    <col min="6646" max="6657" width="14.33203125" style="15" customWidth="1" collapsed="1"/>
    <col min="6658" max="6900" width="11.5" style="15" collapsed="1"/>
    <col min="6901" max="6901" width="57.1640625" style="15" customWidth="1" collapsed="1"/>
    <col min="6902" max="6913" width="14.33203125" style="15" customWidth="1" collapsed="1"/>
    <col min="6914" max="7156" width="11.5" style="15" collapsed="1"/>
    <col min="7157" max="7157" width="57.1640625" style="15" customWidth="1" collapsed="1"/>
    <col min="7158" max="7169" width="14.33203125" style="15" customWidth="1" collapsed="1"/>
    <col min="7170" max="7412" width="11.5" style="15" collapsed="1"/>
    <col min="7413" max="7413" width="57.1640625" style="15" customWidth="1" collapsed="1"/>
    <col min="7414" max="7425" width="14.33203125" style="15" customWidth="1" collapsed="1"/>
    <col min="7426" max="7668" width="11.5" style="15" collapsed="1"/>
    <col min="7669" max="7669" width="57.1640625" style="15" customWidth="1" collapsed="1"/>
    <col min="7670" max="7681" width="14.33203125" style="15" customWidth="1" collapsed="1"/>
    <col min="7682" max="7924" width="11.5" style="15" collapsed="1"/>
    <col min="7925" max="7925" width="57.1640625" style="15" customWidth="1" collapsed="1"/>
    <col min="7926" max="7937" width="14.33203125" style="15" customWidth="1" collapsed="1"/>
    <col min="7938" max="8180" width="11.5" style="15" collapsed="1"/>
    <col min="8181" max="8181" width="57.1640625" style="15" customWidth="1" collapsed="1"/>
    <col min="8182" max="8193" width="14.33203125" style="15" customWidth="1" collapsed="1"/>
    <col min="8194" max="8436" width="11.5" style="15" collapsed="1"/>
    <col min="8437" max="8437" width="57.1640625" style="15" customWidth="1" collapsed="1"/>
    <col min="8438" max="8449" width="14.33203125" style="15" customWidth="1" collapsed="1"/>
    <col min="8450" max="8692" width="11.5" style="15" collapsed="1"/>
    <col min="8693" max="8693" width="57.1640625" style="15" customWidth="1" collapsed="1"/>
    <col min="8694" max="8705" width="14.33203125" style="15" customWidth="1" collapsed="1"/>
    <col min="8706" max="8948" width="11.5" style="15" collapsed="1"/>
    <col min="8949" max="8949" width="57.1640625" style="15" customWidth="1" collapsed="1"/>
    <col min="8950" max="8961" width="14.33203125" style="15" customWidth="1" collapsed="1"/>
    <col min="8962" max="9204" width="11.5" style="15" collapsed="1"/>
    <col min="9205" max="9205" width="57.1640625" style="15" customWidth="1" collapsed="1"/>
    <col min="9206" max="9217" width="14.33203125" style="15" customWidth="1" collapsed="1"/>
    <col min="9218" max="9460" width="11.5" style="15" collapsed="1"/>
    <col min="9461" max="9461" width="57.1640625" style="15" customWidth="1" collapsed="1"/>
    <col min="9462" max="9473" width="14.33203125" style="15" customWidth="1" collapsed="1"/>
    <col min="9474" max="9716" width="11.5" style="15" collapsed="1"/>
    <col min="9717" max="9717" width="57.1640625" style="15" customWidth="1" collapsed="1"/>
    <col min="9718" max="9729" width="14.33203125" style="15" customWidth="1" collapsed="1"/>
    <col min="9730" max="9972" width="11.5" style="15" collapsed="1"/>
    <col min="9973" max="9973" width="57.1640625" style="15" customWidth="1" collapsed="1"/>
    <col min="9974" max="9985" width="14.33203125" style="15" customWidth="1" collapsed="1"/>
    <col min="9986" max="10228" width="11.5" style="15" collapsed="1"/>
    <col min="10229" max="10229" width="57.1640625" style="15" customWidth="1" collapsed="1"/>
    <col min="10230" max="10241" width="14.33203125" style="15" customWidth="1" collapsed="1"/>
    <col min="10242" max="10484" width="11.5" style="15" collapsed="1"/>
    <col min="10485" max="10485" width="57.1640625" style="15" customWidth="1" collapsed="1"/>
    <col min="10486" max="10497" width="14.33203125" style="15" customWidth="1" collapsed="1"/>
    <col min="10498" max="10740" width="11.5" style="15" collapsed="1"/>
    <col min="10741" max="10741" width="57.1640625" style="15" customWidth="1" collapsed="1"/>
    <col min="10742" max="10753" width="14.33203125" style="15" customWidth="1" collapsed="1"/>
    <col min="10754" max="10996" width="11.5" style="15" collapsed="1"/>
    <col min="10997" max="10997" width="57.1640625" style="15" customWidth="1" collapsed="1"/>
    <col min="10998" max="11009" width="14.33203125" style="15" customWidth="1" collapsed="1"/>
    <col min="11010" max="11252" width="11.5" style="15" collapsed="1"/>
    <col min="11253" max="11253" width="57.1640625" style="15" customWidth="1" collapsed="1"/>
    <col min="11254" max="11265" width="14.33203125" style="15" customWidth="1" collapsed="1"/>
    <col min="11266" max="11508" width="11.5" style="15" collapsed="1"/>
    <col min="11509" max="11509" width="57.1640625" style="15" customWidth="1" collapsed="1"/>
    <col min="11510" max="11521" width="14.33203125" style="15" customWidth="1" collapsed="1"/>
    <col min="11522" max="11764" width="11.5" style="15" collapsed="1"/>
    <col min="11765" max="11765" width="57.1640625" style="15" customWidth="1" collapsed="1"/>
    <col min="11766" max="11777" width="14.33203125" style="15" customWidth="1" collapsed="1"/>
    <col min="11778" max="12020" width="11.5" style="15" collapsed="1"/>
    <col min="12021" max="12021" width="57.1640625" style="15" customWidth="1" collapsed="1"/>
    <col min="12022" max="12033" width="14.33203125" style="15" customWidth="1" collapsed="1"/>
    <col min="12034" max="12276" width="11.5" style="15" collapsed="1"/>
    <col min="12277" max="12277" width="57.1640625" style="15" customWidth="1" collapsed="1"/>
    <col min="12278" max="12289" width="14.33203125" style="15" customWidth="1" collapsed="1"/>
    <col min="12290" max="12532" width="11.5" style="15" collapsed="1"/>
    <col min="12533" max="12533" width="57.1640625" style="15" customWidth="1" collapsed="1"/>
    <col min="12534" max="12545" width="14.33203125" style="15" customWidth="1" collapsed="1"/>
    <col min="12546" max="12788" width="11.5" style="15" collapsed="1"/>
    <col min="12789" max="12789" width="57.1640625" style="15" customWidth="1" collapsed="1"/>
    <col min="12790" max="12801" width="14.33203125" style="15" customWidth="1" collapsed="1"/>
    <col min="12802" max="13044" width="11.5" style="15" collapsed="1"/>
    <col min="13045" max="13045" width="57.1640625" style="15" customWidth="1" collapsed="1"/>
    <col min="13046" max="13057" width="14.33203125" style="15" customWidth="1" collapsed="1"/>
    <col min="13058" max="13300" width="11.5" style="15" collapsed="1"/>
    <col min="13301" max="13301" width="57.1640625" style="15" customWidth="1" collapsed="1"/>
    <col min="13302" max="13313" width="14.33203125" style="15" customWidth="1" collapsed="1"/>
    <col min="13314" max="13556" width="11.5" style="15" collapsed="1"/>
    <col min="13557" max="13557" width="57.1640625" style="15" customWidth="1" collapsed="1"/>
    <col min="13558" max="13569" width="14.33203125" style="15" customWidth="1" collapsed="1"/>
    <col min="13570" max="13812" width="11.5" style="15" collapsed="1"/>
    <col min="13813" max="13813" width="57.1640625" style="15" customWidth="1" collapsed="1"/>
    <col min="13814" max="13825" width="14.33203125" style="15" customWidth="1" collapsed="1"/>
    <col min="13826" max="14068" width="11.5" style="15" collapsed="1"/>
    <col min="14069" max="14069" width="57.1640625" style="15" customWidth="1" collapsed="1"/>
    <col min="14070" max="14081" width="14.33203125" style="15" customWidth="1" collapsed="1"/>
    <col min="14082" max="14324" width="11.5" style="15" collapsed="1"/>
    <col min="14325" max="14325" width="57.1640625" style="15" customWidth="1" collapsed="1"/>
    <col min="14326" max="14337" width="14.33203125" style="15" customWidth="1" collapsed="1"/>
    <col min="14338" max="14580" width="11.5" style="15" collapsed="1"/>
    <col min="14581" max="14581" width="57.1640625" style="15" customWidth="1" collapsed="1"/>
    <col min="14582" max="14593" width="14.33203125" style="15" customWidth="1" collapsed="1"/>
    <col min="14594" max="14836" width="11.5" style="15" collapsed="1"/>
    <col min="14837" max="14837" width="57.1640625" style="15" customWidth="1" collapsed="1"/>
    <col min="14838" max="14849" width="14.33203125" style="15" customWidth="1" collapsed="1"/>
    <col min="14850" max="15092" width="11.5" style="15" collapsed="1"/>
    <col min="15093" max="15093" width="57.1640625" style="15" customWidth="1" collapsed="1"/>
    <col min="15094" max="15105" width="14.33203125" style="15" customWidth="1" collapsed="1"/>
    <col min="15106" max="15348" width="11.5" style="15" collapsed="1"/>
    <col min="15349" max="15349" width="57.1640625" style="15" customWidth="1" collapsed="1"/>
    <col min="15350" max="15361" width="14.33203125" style="15" customWidth="1" collapsed="1"/>
    <col min="15362" max="15604" width="11.5" style="15" collapsed="1"/>
    <col min="15605" max="15605" width="57.1640625" style="15" customWidth="1" collapsed="1"/>
    <col min="15606" max="15617" width="14.33203125" style="15" customWidth="1" collapsed="1"/>
    <col min="15618" max="15860" width="11.5" style="15" collapsed="1"/>
    <col min="15861" max="15861" width="57.1640625" style="15" customWidth="1" collapsed="1"/>
    <col min="15862" max="15873" width="14.33203125" style="15" customWidth="1" collapsed="1"/>
    <col min="15874" max="16116" width="11.5" style="15" collapsed="1"/>
    <col min="16117" max="16117" width="57.1640625" style="15" customWidth="1" collapsed="1"/>
    <col min="16118" max="16129" width="14.33203125" style="15" customWidth="1" collapsed="1"/>
    <col min="16130" max="16130" width="11.5" style="15" collapsed="1"/>
    <col min="16131" max="16142" width="11.5" style="15"/>
    <col min="16143"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313</v>
      </c>
      <c r="B3" s="258"/>
      <c r="C3" s="258"/>
    </row>
    <row r="5" spans="1:3" ht="18" x14ac:dyDescent="0.2">
      <c r="A5" s="20" t="s">
        <v>344</v>
      </c>
      <c r="B5" s="21" t="s">
        <v>345</v>
      </c>
      <c r="C5" s="21" t="s">
        <v>346</v>
      </c>
    </row>
    <row r="6" spans="1:3" ht="34" x14ac:dyDescent="0.2">
      <c r="A6" s="201" t="s">
        <v>587</v>
      </c>
      <c r="B6" s="137" t="s">
        <v>351</v>
      </c>
      <c r="C6" s="201" t="s">
        <v>558</v>
      </c>
    </row>
    <row r="7" spans="1:3" ht="34" x14ac:dyDescent="0.2">
      <c r="A7" s="201" t="s">
        <v>119</v>
      </c>
      <c r="B7" s="137" t="s">
        <v>352</v>
      </c>
      <c r="C7" s="201" t="s">
        <v>559</v>
      </c>
    </row>
    <row r="8" spans="1:3" ht="34" x14ac:dyDescent="0.2">
      <c r="A8" s="201" t="s">
        <v>585</v>
      </c>
      <c r="B8" s="201" t="s">
        <v>353</v>
      </c>
      <c r="C8" s="201" t="s">
        <v>560</v>
      </c>
    </row>
    <row r="9" spans="1:3" ht="51" x14ac:dyDescent="0.2">
      <c r="A9" s="201" t="s">
        <v>586</v>
      </c>
      <c r="B9" s="201" t="s">
        <v>354</v>
      </c>
      <c r="C9" s="201" t="s">
        <v>569</v>
      </c>
    </row>
  </sheetData>
  <mergeCells count="3">
    <mergeCell ref="A1:C1"/>
    <mergeCell ref="A3:C3"/>
    <mergeCell ref="A2:C2"/>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WVV8"/>
  <sheetViews>
    <sheetView showGridLines="0" zoomScaleNormal="100" workbookViewId="0">
      <selection activeCell="A2" sqref="A2:C7"/>
    </sheetView>
  </sheetViews>
  <sheetFormatPr baseColWidth="10" defaultColWidth="11.5" defaultRowHeight="16" x14ac:dyDescent="0.2"/>
  <cols>
    <col min="1" max="1" width="25.6640625" style="15" customWidth="1" collapsed="1"/>
    <col min="2" max="2" width="77.1640625" style="23" customWidth="1" collapsed="1"/>
    <col min="3" max="3" width="25.6640625" style="14" customWidth="1" collapsed="1"/>
    <col min="4" max="245" width="11.5" style="15" collapsed="1"/>
    <col min="246" max="246" width="57.1640625" style="15" customWidth="1" collapsed="1"/>
    <col min="247" max="258" width="14.33203125" style="15" customWidth="1" collapsed="1"/>
    <col min="259" max="501" width="11.5" style="15" collapsed="1"/>
    <col min="502" max="502" width="57.1640625" style="15" customWidth="1" collapsed="1"/>
    <col min="503" max="514" width="14.33203125" style="15" customWidth="1" collapsed="1"/>
    <col min="515" max="757" width="11.5" style="15" collapsed="1"/>
    <col min="758" max="758" width="57.1640625" style="15" customWidth="1" collapsed="1"/>
    <col min="759" max="770" width="14.33203125" style="15" customWidth="1" collapsed="1"/>
    <col min="771" max="1013" width="11.5" style="15" collapsed="1"/>
    <col min="1014" max="1014" width="57.1640625" style="15" customWidth="1" collapsed="1"/>
    <col min="1015" max="1026" width="14.33203125" style="15" customWidth="1" collapsed="1"/>
    <col min="1027" max="1269" width="11.5" style="15" collapsed="1"/>
    <col min="1270" max="1270" width="57.1640625" style="15" customWidth="1" collapsed="1"/>
    <col min="1271" max="1282" width="14.33203125" style="15" customWidth="1" collapsed="1"/>
    <col min="1283" max="1525" width="11.5" style="15" collapsed="1"/>
    <col min="1526" max="1526" width="57.1640625" style="15" customWidth="1" collapsed="1"/>
    <col min="1527" max="1538" width="14.33203125" style="15" customWidth="1" collapsed="1"/>
    <col min="1539" max="1781" width="11.5" style="15" collapsed="1"/>
    <col min="1782" max="1782" width="57.1640625" style="15" customWidth="1" collapsed="1"/>
    <col min="1783" max="1794" width="14.33203125" style="15" customWidth="1" collapsed="1"/>
    <col min="1795" max="2037" width="11.5" style="15" collapsed="1"/>
    <col min="2038" max="2038" width="57.1640625" style="15" customWidth="1" collapsed="1"/>
    <col min="2039" max="2050" width="14.33203125" style="15" customWidth="1" collapsed="1"/>
    <col min="2051" max="2293" width="11.5" style="15" collapsed="1"/>
    <col min="2294" max="2294" width="57.1640625" style="15" customWidth="1" collapsed="1"/>
    <col min="2295" max="2306" width="14.33203125" style="15" customWidth="1" collapsed="1"/>
    <col min="2307" max="2549" width="11.5" style="15" collapsed="1"/>
    <col min="2550" max="2550" width="57.1640625" style="15" customWidth="1" collapsed="1"/>
    <col min="2551" max="2562" width="14.33203125" style="15" customWidth="1" collapsed="1"/>
    <col min="2563" max="2805" width="11.5" style="15" collapsed="1"/>
    <col min="2806" max="2806" width="57.1640625" style="15" customWidth="1" collapsed="1"/>
    <col min="2807" max="2818" width="14.33203125" style="15" customWidth="1" collapsed="1"/>
    <col min="2819" max="3061" width="11.5" style="15" collapsed="1"/>
    <col min="3062" max="3062" width="57.1640625" style="15" customWidth="1" collapsed="1"/>
    <col min="3063" max="3074" width="14.33203125" style="15" customWidth="1" collapsed="1"/>
    <col min="3075" max="3317" width="11.5" style="15" collapsed="1"/>
    <col min="3318" max="3318" width="57.1640625" style="15" customWidth="1" collapsed="1"/>
    <col min="3319" max="3330" width="14.33203125" style="15" customWidth="1" collapsed="1"/>
    <col min="3331" max="3573" width="11.5" style="15" collapsed="1"/>
    <col min="3574" max="3574" width="57.1640625" style="15" customWidth="1" collapsed="1"/>
    <col min="3575" max="3586" width="14.33203125" style="15" customWidth="1" collapsed="1"/>
    <col min="3587" max="3829" width="11.5" style="15" collapsed="1"/>
    <col min="3830" max="3830" width="57.1640625" style="15" customWidth="1" collapsed="1"/>
    <col min="3831" max="3842" width="14.33203125" style="15" customWidth="1" collapsed="1"/>
    <col min="3843" max="4085" width="11.5" style="15" collapsed="1"/>
    <col min="4086" max="4086" width="57.1640625" style="15" customWidth="1" collapsed="1"/>
    <col min="4087" max="4098" width="14.33203125" style="15" customWidth="1" collapsed="1"/>
    <col min="4099" max="4341" width="11.5" style="15" collapsed="1"/>
    <col min="4342" max="4342" width="57.1640625" style="15" customWidth="1" collapsed="1"/>
    <col min="4343" max="4354" width="14.33203125" style="15" customWidth="1" collapsed="1"/>
    <col min="4355" max="4597" width="11.5" style="15" collapsed="1"/>
    <col min="4598" max="4598" width="57.1640625" style="15" customWidth="1" collapsed="1"/>
    <col min="4599" max="4610" width="14.33203125" style="15" customWidth="1" collapsed="1"/>
    <col min="4611" max="4853" width="11.5" style="15" collapsed="1"/>
    <col min="4854" max="4854" width="57.1640625" style="15" customWidth="1" collapsed="1"/>
    <col min="4855" max="4866" width="14.33203125" style="15" customWidth="1" collapsed="1"/>
    <col min="4867" max="5109" width="11.5" style="15" collapsed="1"/>
    <col min="5110" max="5110" width="57.1640625" style="15" customWidth="1" collapsed="1"/>
    <col min="5111" max="5122" width="14.33203125" style="15" customWidth="1" collapsed="1"/>
    <col min="5123" max="5365" width="11.5" style="15" collapsed="1"/>
    <col min="5366" max="5366" width="57.1640625" style="15" customWidth="1" collapsed="1"/>
    <col min="5367" max="5378" width="14.33203125" style="15" customWidth="1" collapsed="1"/>
    <col min="5379" max="5621" width="11.5" style="15" collapsed="1"/>
    <col min="5622" max="5622" width="57.1640625" style="15" customWidth="1" collapsed="1"/>
    <col min="5623" max="5634" width="14.33203125" style="15" customWidth="1" collapsed="1"/>
    <col min="5635" max="5877" width="11.5" style="15" collapsed="1"/>
    <col min="5878" max="5878" width="57.1640625" style="15" customWidth="1" collapsed="1"/>
    <col min="5879" max="5890" width="14.33203125" style="15" customWidth="1" collapsed="1"/>
    <col min="5891" max="6133" width="11.5" style="15" collapsed="1"/>
    <col min="6134" max="6134" width="57.1640625" style="15" customWidth="1" collapsed="1"/>
    <col min="6135" max="6146" width="14.33203125" style="15" customWidth="1" collapsed="1"/>
    <col min="6147" max="6389" width="11.5" style="15" collapsed="1"/>
    <col min="6390" max="6390" width="57.1640625" style="15" customWidth="1" collapsed="1"/>
    <col min="6391" max="6402" width="14.33203125" style="15" customWidth="1" collapsed="1"/>
    <col min="6403" max="6645" width="11.5" style="15" collapsed="1"/>
    <col min="6646" max="6646" width="57.1640625" style="15" customWidth="1" collapsed="1"/>
    <col min="6647" max="6658" width="14.33203125" style="15" customWidth="1" collapsed="1"/>
    <col min="6659" max="6901" width="11.5" style="15" collapsed="1"/>
    <col min="6902" max="6902" width="57.1640625" style="15" customWidth="1" collapsed="1"/>
    <col min="6903" max="6914" width="14.33203125" style="15" customWidth="1" collapsed="1"/>
    <col min="6915" max="7157" width="11.5" style="15" collapsed="1"/>
    <col min="7158" max="7158" width="57.1640625" style="15" customWidth="1" collapsed="1"/>
    <col min="7159" max="7170" width="14.33203125" style="15" customWidth="1" collapsed="1"/>
    <col min="7171" max="7413" width="11.5" style="15" collapsed="1"/>
    <col min="7414" max="7414" width="57.1640625" style="15" customWidth="1" collapsed="1"/>
    <col min="7415" max="7426" width="14.33203125" style="15" customWidth="1" collapsed="1"/>
    <col min="7427" max="7669" width="11.5" style="15" collapsed="1"/>
    <col min="7670" max="7670" width="57.1640625" style="15" customWidth="1" collapsed="1"/>
    <col min="7671" max="7682" width="14.33203125" style="15" customWidth="1" collapsed="1"/>
    <col min="7683" max="7925" width="11.5" style="15" collapsed="1"/>
    <col min="7926" max="7926" width="57.1640625" style="15" customWidth="1" collapsed="1"/>
    <col min="7927" max="7938" width="14.33203125" style="15" customWidth="1" collapsed="1"/>
    <col min="7939" max="8181" width="11.5" style="15" collapsed="1"/>
    <col min="8182" max="8182" width="57.1640625" style="15" customWidth="1" collapsed="1"/>
    <col min="8183" max="8194" width="14.33203125" style="15" customWidth="1" collapsed="1"/>
    <col min="8195" max="8437" width="11.5" style="15" collapsed="1"/>
    <col min="8438" max="8438" width="57.1640625" style="15" customWidth="1" collapsed="1"/>
    <col min="8439" max="8450" width="14.33203125" style="15" customWidth="1" collapsed="1"/>
    <col min="8451" max="8693" width="11.5" style="15" collapsed="1"/>
    <col min="8694" max="8694" width="57.1640625" style="15" customWidth="1" collapsed="1"/>
    <col min="8695" max="8706" width="14.33203125" style="15" customWidth="1" collapsed="1"/>
    <col min="8707" max="8949" width="11.5" style="15" collapsed="1"/>
    <col min="8950" max="8950" width="57.1640625" style="15" customWidth="1" collapsed="1"/>
    <col min="8951" max="8962" width="14.33203125" style="15" customWidth="1" collapsed="1"/>
    <col min="8963" max="9205" width="11.5" style="15" collapsed="1"/>
    <col min="9206" max="9206" width="57.1640625" style="15" customWidth="1" collapsed="1"/>
    <col min="9207" max="9218" width="14.33203125" style="15" customWidth="1" collapsed="1"/>
    <col min="9219" max="9461" width="11.5" style="15" collapsed="1"/>
    <col min="9462" max="9462" width="57.1640625" style="15" customWidth="1" collapsed="1"/>
    <col min="9463" max="9474" width="14.33203125" style="15" customWidth="1" collapsed="1"/>
    <col min="9475" max="9717" width="11.5" style="15" collapsed="1"/>
    <col min="9718" max="9718" width="57.1640625" style="15" customWidth="1" collapsed="1"/>
    <col min="9719" max="9730" width="14.33203125" style="15" customWidth="1" collapsed="1"/>
    <col min="9731" max="9973" width="11.5" style="15" collapsed="1"/>
    <col min="9974" max="9974" width="57.1640625" style="15" customWidth="1" collapsed="1"/>
    <col min="9975" max="9986" width="14.33203125" style="15" customWidth="1" collapsed="1"/>
    <col min="9987" max="10229" width="11.5" style="15" collapsed="1"/>
    <col min="10230" max="10230" width="57.1640625" style="15" customWidth="1" collapsed="1"/>
    <col min="10231" max="10242" width="14.33203125" style="15" customWidth="1" collapsed="1"/>
    <col min="10243" max="10485" width="11.5" style="15" collapsed="1"/>
    <col min="10486" max="10486" width="57.1640625" style="15" customWidth="1" collapsed="1"/>
    <col min="10487" max="10498" width="14.33203125" style="15" customWidth="1" collapsed="1"/>
    <col min="10499" max="10741" width="11.5" style="15" collapsed="1"/>
    <col min="10742" max="10742" width="57.1640625" style="15" customWidth="1" collapsed="1"/>
    <col min="10743" max="10754" width="14.33203125" style="15" customWidth="1" collapsed="1"/>
    <col min="10755" max="10997" width="11.5" style="15" collapsed="1"/>
    <col min="10998" max="10998" width="57.1640625" style="15" customWidth="1" collapsed="1"/>
    <col min="10999" max="11010" width="14.33203125" style="15" customWidth="1" collapsed="1"/>
    <col min="11011" max="11253" width="11.5" style="15" collapsed="1"/>
    <col min="11254" max="11254" width="57.1640625" style="15" customWidth="1" collapsed="1"/>
    <col min="11255" max="11266" width="14.33203125" style="15" customWidth="1" collapsed="1"/>
    <col min="11267" max="11509" width="11.5" style="15" collapsed="1"/>
    <col min="11510" max="11510" width="57.1640625" style="15" customWidth="1" collapsed="1"/>
    <col min="11511" max="11522" width="14.33203125" style="15" customWidth="1" collapsed="1"/>
    <col min="11523" max="11765" width="11.5" style="15" collapsed="1"/>
    <col min="11766" max="11766" width="57.1640625" style="15" customWidth="1" collapsed="1"/>
    <col min="11767" max="11778" width="14.33203125" style="15" customWidth="1" collapsed="1"/>
    <col min="11779" max="12021" width="11.5" style="15" collapsed="1"/>
    <col min="12022" max="12022" width="57.1640625" style="15" customWidth="1" collapsed="1"/>
    <col min="12023" max="12034" width="14.33203125" style="15" customWidth="1" collapsed="1"/>
    <col min="12035" max="12277" width="11.5" style="15" collapsed="1"/>
    <col min="12278" max="12278" width="57.1640625" style="15" customWidth="1" collapsed="1"/>
    <col min="12279" max="12290" width="14.33203125" style="15" customWidth="1" collapsed="1"/>
    <col min="12291" max="12533" width="11.5" style="15" collapsed="1"/>
    <col min="12534" max="12534" width="57.1640625" style="15" customWidth="1" collapsed="1"/>
    <col min="12535" max="12546" width="14.33203125" style="15" customWidth="1" collapsed="1"/>
    <col min="12547" max="12789" width="11.5" style="15" collapsed="1"/>
    <col min="12790" max="12790" width="57.1640625" style="15" customWidth="1" collapsed="1"/>
    <col min="12791" max="12802" width="14.33203125" style="15" customWidth="1" collapsed="1"/>
    <col min="12803" max="13045" width="11.5" style="15" collapsed="1"/>
    <col min="13046" max="13046" width="57.1640625" style="15" customWidth="1" collapsed="1"/>
    <col min="13047" max="13058" width="14.33203125" style="15" customWidth="1" collapsed="1"/>
    <col min="13059" max="13301" width="11.5" style="15" collapsed="1"/>
    <col min="13302" max="13302" width="57.1640625" style="15" customWidth="1" collapsed="1"/>
    <col min="13303" max="13314" width="14.33203125" style="15" customWidth="1" collapsed="1"/>
    <col min="13315" max="13557" width="11.5" style="15" collapsed="1"/>
    <col min="13558" max="13558" width="57.1640625" style="15" customWidth="1" collapsed="1"/>
    <col min="13559" max="13570" width="14.33203125" style="15" customWidth="1" collapsed="1"/>
    <col min="13571" max="13813" width="11.5" style="15" collapsed="1"/>
    <col min="13814" max="13814" width="57.1640625" style="15" customWidth="1" collapsed="1"/>
    <col min="13815" max="13826" width="14.33203125" style="15" customWidth="1" collapsed="1"/>
    <col min="13827" max="14069" width="11.5" style="15" collapsed="1"/>
    <col min="14070" max="14070" width="57.1640625" style="15" customWidth="1" collapsed="1"/>
    <col min="14071" max="14082" width="14.33203125" style="15" customWidth="1" collapsed="1"/>
    <col min="14083" max="14325" width="11.5" style="15" collapsed="1"/>
    <col min="14326" max="14326" width="57.1640625" style="15" customWidth="1" collapsed="1"/>
    <col min="14327" max="14338" width="14.33203125" style="15" customWidth="1" collapsed="1"/>
    <col min="14339" max="14581" width="11.5" style="15" collapsed="1"/>
    <col min="14582" max="14582" width="57.1640625" style="15" customWidth="1" collapsed="1"/>
    <col min="14583" max="14594" width="14.33203125" style="15" customWidth="1" collapsed="1"/>
    <col min="14595" max="14837" width="11.5" style="15" collapsed="1"/>
    <col min="14838" max="14838" width="57.1640625" style="15" customWidth="1" collapsed="1"/>
    <col min="14839" max="14850" width="14.33203125" style="15" customWidth="1" collapsed="1"/>
    <col min="14851" max="15093" width="11.5" style="15" collapsed="1"/>
    <col min="15094" max="15094" width="57.1640625" style="15" customWidth="1" collapsed="1"/>
    <col min="15095" max="15106" width="14.33203125" style="15" customWidth="1" collapsed="1"/>
    <col min="15107" max="15349" width="11.5" style="15" collapsed="1"/>
    <col min="15350" max="15350" width="57.1640625" style="15" customWidth="1" collapsed="1"/>
    <col min="15351" max="15362" width="14.33203125" style="15" customWidth="1" collapsed="1"/>
    <col min="15363" max="15605" width="11.5" style="15" collapsed="1"/>
    <col min="15606" max="15606" width="57.1640625" style="15" customWidth="1" collapsed="1"/>
    <col min="15607" max="15618" width="14.33203125" style="15" customWidth="1" collapsed="1"/>
    <col min="15619" max="15861" width="11.5" style="15" collapsed="1"/>
    <col min="15862" max="15862" width="57.1640625" style="15" customWidth="1" collapsed="1"/>
    <col min="15863" max="15874" width="14.33203125" style="15" customWidth="1" collapsed="1"/>
    <col min="15875" max="16117" width="11.5" style="15" collapsed="1"/>
    <col min="16118" max="16118" width="57.1640625" style="15" customWidth="1" collapsed="1"/>
    <col min="16119" max="16130" width="14.33203125" style="15" customWidth="1" collapsed="1"/>
    <col min="16131" max="16131" width="11.5" style="15" collapsed="1"/>
    <col min="16132" max="16142" width="11.5" style="15"/>
    <col min="16143" max="16384" width="11.5" style="15" collapsed="1"/>
  </cols>
  <sheetData>
    <row r="1" spans="1:3" ht="15" customHeight="1" x14ac:dyDescent="0.2">
      <c r="A1" s="243" t="s">
        <v>30</v>
      </c>
      <c r="B1" s="244"/>
      <c r="C1" s="244"/>
    </row>
    <row r="2" spans="1:3" s="16" customFormat="1" ht="16" customHeight="1" x14ac:dyDescent="0.25">
      <c r="A2" s="245" t="s">
        <v>450</v>
      </c>
      <c r="B2" s="245"/>
      <c r="C2" s="245"/>
    </row>
    <row r="3" spans="1:3" s="16" customFormat="1" ht="15" customHeight="1" x14ac:dyDescent="0.25">
      <c r="A3" s="258" t="s">
        <v>314</v>
      </c>
      <c r="B3" s="258"/>
      <c r="C3" s="258"/>
    </row>
    <row r="5" spans="1:3" ht="18" x14ac:dyDescent="0.2">
      <c r="A5" s="20" t="s">
        <v>344</v>
      </c>
      <c r="B5" s="21" t="s">
        <v>345</v>
      </c>
      <c r="C5" s="22" t="s">
        <v>346</v>
      </c>
    </row>
    <row r="6" spans="1:3" ht="34" x14ac:dyDescent="0.2">
      <c r="A6" s="25" t="s">
        <v>347</v>
      </c>
      <c r="B6" s="26" t="s">
        <v>349</v>
      </c>
      <c r="C6" s="28" t="s">
        <v>561</v>
      </c>
    </row>
    <row r="7" spans="1:3" ht="34" x14ac:dyDescent="0.2">
      <c r="A7" s="25" t="s">
        <v>348</v>
      </c>
      <c r="B7" s="26" t="s">
        <v>350</v>
      </c>
      <c r="C7" s="28" t="s">
        <v>571</v>
      </c>
    </row>
    <row r="8" spans="1:3" x14ac:dyDescent="0.2">
      <c r="A8" s="19"/>
      <c r="B8" s="29"/>
      <c r="C8" s="30"/>
    </row>
  </sheetData>
  <mergeCells count="3">
    <mergeCell ref="A1:C1"/>
    <mergeCell ref="A3:C3"/>
    <mergeCell ref="A2:C2"/>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0CFF-488C-F24F-BB99-609BB8E9E6A5}">
  <sheetPr>
    <pageSetUpPr fitToPage="1"/>
  </sheetPr>
  <dimension ref="A1:XER17"/>
  <sheetViews>
    <sheetView showGridLines="0" zoomScaleNormal="100" workbookViewId="0">
      <selection activeCell="A2" sqref="A2:D13"/>
    </sheetView>
  </sheetViews>
  <sheetFormatPr baseColWidth="10" defaultColWidth="11.5" defaultRowHeight="16" x14ac:dyDescent="0.2"/>
  <cols>
    <col min="1" max="1" width="68.5" style="15" customWidth="1" collapsed="1"/>
    <col min="2" max="2" width="31.5" style="15" customWidth="1"/>
    <col min="3" max="3" width="19.6640625" style="15" bestFit="1" customWidth="1"/>
    <col min="4" max="4" width="16.6640625" style="15" customWidth="1"/>
    <col min="5" max="245" width="11.5" style="15" collapsed="1"/>
    <col min="246" max="246" width="57.1640625" style="15" customWidth="1" collapsed="1"/>
    <col min="247" max="258" width="14.33203125" style="15" customWidth="1" collapsed="1"/>
    <col min="259" max="501" width="11.5" style="15" collapsed="1"/>
    <col min="502" max="502" width="57.1640625" style="15" customWidth="1" collapsed="1"/>
    <col min="503" max="514" width="14.33203125" style="15" customWidth="1" collapsed="1"/>
    <col min="515" max="757" width="11.5" style="15" collapsed="1"/>
    <col min="758" max="758" width="57.1640625" style="15" customWidth="1" collapsed="1"/>
    <col min="759" max="770" width="14.33203125" style="15" customWidth="1" collapsed="1"/>
    <col min="771" max="1013" width="11.5" style="15" collapsed="1"/>
    <col min="1014" max="1014" width="57.1640625" style="15" customWidth="1" collapsed="1"/>
    <col min="1015" max="1026" width="14.33203125" style="15" customWidth="1" collapsed="1"/>
    <col min="1027" max="1269" width="11.5" style="15" collapsed="1"/>
    <col min="1270" max="1270" width="57.1640625" style="15" customWidth="1" collapsed="1"/>
    <col min="1271" max="1282" width="14.33203125" style="15" customWidth="1" collapsed="1"/>
    <col min="1283" max="1525" width="11.5" style="15" collapsed="1"/>
    <col min="1526" max="1526" width="57.1640625" style="15" customWidth="1" collapsed="1"/>
    <col min="1527" max="1538" width="14.33203125" style="15" customWidth="1" collapsed="1"/>
    <col min="1539" max="1781" width="11.5" style="15" collapsed="1"/>
    <col min="1782" max="1782" width="57.1640625" style="15" customWidth="1" collapsed="1"/>
    <col min="1783" max="1794" width="14.33203125" style="15" customWidth="1" collapsed="1"/>
    <col min="1795" max="2037" width="11.5" style="15" collapsed="1"/>
    <col min="2038" max="2038" width="57.1640625" style="15" customWidth="1" collapsed="1"/>
    <col min="2039" max="2050" width="14.33203125" style="15" customWidth="1" collapsed="1"/>
    <col min="2051" max="2293" width="11.5" style="15" collapsed="1"/>
    <col min="2294" max="2294" width="57.1640625" style="15" customWidth="1" collapsed="1"/>
    <col min="2295" max="2306" width="14.33203125" style="15" customWidth="1" collapsed="1"/>
    <col min="2307" max="2549" width="11.5" style="15" collapsed="1"/>
    <col min="2550" max="2550" width="57.1640625" style="15" customWidth="1" collapsed="1"/>
    <col min="2551" max="2562" width="14.33203125" style="15" customWidth="1" collapsed="1"/>
    <col min="2563" max="2805" width="11.5" style="15" collapsed="1"/>
    <col min="2806" max="2806" width="57.1640625" style="15" customWidth="1" collapsed="1"/>
    <col min="2807" max="2818" width="14.33203125" style="15" customWidth="1" collapsed="1"/>
    <col min="2819" max="3061" width="11.5" style="15" collapsed="1"/>
    <col min="3062" max="3062" width="57.1640625" style="15" customWidth="1" collapsed="1"/>
    <col min="3063" max="3074" width="14.33203125" style="15" customWidth="1" collapsed="1"/>
    <col min="3075" max="3317" width="11.5" style="15" collapsed="1"/>
    <col min="3318" max="3318" width="57.1640625" style="15" customWidth="1" collapsed="1"/>
    <col min="3319" max="3330" width="14.33203125" style="15" customWidth="1" collapsed="1"/>
    <col min="3331" max="3573" width="11.5" style="15" collapsed="1"/>
    <col min="3574" max="3574" width="57.1640625" style="15" customWidth="1" collapsed="1"/>
    <col min="3575" max="3586" width="14.33203125" style="15" customWidth="1" collapsed="1"/>
    <col min="3587" max="3829" width="11.5" style="15" collapsed="1"/>
    <col min="3830" max="3830" width="57.1640625" style="15" customWidth="1" collapsed="1"/>
    <col min="3831" max="3842" width="14.33203125" style="15" customWidth="1" collapsed="1"/>
    <col min="3843" max="4085" width="11.5" style="15" collapsed="1"/>
    <col min="4086" max="4086" width="57.1640625" style="15" customWidth="1" collapsed="1"/>
    <col min="4087" max="4098" width="14.33203125" style="15" customWidth="1" collapsed="1"/>
    <col min="4099" max="4341" width="11.5" style="15" collapsed="1"/>
    <col min="4342" max="4342" width="57.1640625" style="15" customWidth="1" collapsed="1"/>
    <col min="4343" max="4354" width="14.33203125" style="15" customWidth="1" collapsed="1"/>
    <col min="4355" max="4597" width="11.5" style="15" collapsed="1"/>
    <col min="4598" max="4598" width="57.1640625" style="15" customWidth="1" collapsed="1"/>
    <col min="4599" max="4610" width="14.33203125" style="15" customWidth="1" collapsed="1"/>
    <col min="4611" max="4853" width="11.5" style="15" collapsed="1"/>
    <col min="4854" max="4854" width="57.1640625" style="15" customWidth="1" collapsed="1"/>
    <col min="4855" max="4866" width="14.33203125" style="15" customWidth="1" collapsed="1"/>
    <col min="4867" max="5109" width="11.5" style="15" collapsed="1"/>
    <col min="5110" max="5110" width="57.1640625" style="15" customWidth="1" collapsed="1"/>
    <col min="5111" max="5122" width="14.33203125" style="15" customWidth="1" collapsed="1"/>
    <col min="5123" max="5365" width="11.5" style="15" collapsed="1"/>
    <col min="5366" max="5366" width="57.1640625" style="15" customWidth="1" collapsed="1"/>
    <col min="5367" max="5378" width="14.33203125" style="15" customWidth="1" collapsed="1"/>
    <col min="5379" max="5621" width="11.5" style="15" collapsed="1"/>
    <col min="5622" max="5622" width="57.1640625" style="15" customWidth="1" collapsed="1"/>
    <col min="5623" max="5634" width="14.33203125" style="15" customWidth="1" collapsed="1"/>
    <col min="5635" max="5877" width="11.5" style="15" collapsed="1"/>
    <col min="5878" max="5878" width="57.1640625" style="15" customWidth="1" collapsed="1"/>
    <col min="5879" max="5890" width="14.33203125" style="15" customWidth="1" collapsed="1"/>
    <col min="5891" max="6133" width="11.5" style="15" collapsed="1"/>
    <col min="6134" max="6134" width="57.1640625" style="15" customWidth="1" collapsed="1"/>
    <col min="6135" max="6146" width="14.33203125" style="15" customWidth="1" collapsed="1"/>
    <col min="6147" max="6389" width="11.5" style="15" collapsed="1"/>
    <col min="6390" max="6390" width="57.1640625" style="15" customWidth="1" collapsed="1"/>
    <col min="6391" max="6402" width="14.33203125" style="15" customWidth="1" collapsed="1"/>
    <col min="6403" max="6645" width="11.5" style="15" collapsed="1"/>
    <col min="6646" max="6646" width="57.1640625" style="15" customWidth="1" collapsed="1"/>
    <col min="6647" max="6658" width="14.33203125" style="15" customWidth="1" collapsed="1"/>
    <col min="6659" max="6901" width="11.5" style="15" collapsed="1"/>
    <col min="6902" max="6902" width="57.1640625" style="15" customWidth="1" collapsed="1"/>
    <col min="6903" max="6914" width="14.33203125" style="15" customWidth="1" collapsed="1"/>
    <col min="6915" max="7157" width="11.5" style="15" collapsed="1"/>
    <col min="7158" max="7158" width="57.1640625" style="15" customWidth="1" collapsed="1"/>
    <col min="7159" max="7170" width="14.33203125" style="15" customWidth="1" collapsed="1"/>
    <col min="7171" max="7413" width="11.5" style="15" collapsed="1"/>
    <col min="7414" max="7414" width="57.1640625" style="15" customWidth="1" collapsed="1"/>
    <col min="7415" max="7426" width="14.33203125" style="15" customWidth="1" collapsed="1"/>
    <col min="7427" max="7669" width="11.5" style="15" collapsed="1"/>
    <col min="7670" max="7670" width="57.1640625" style="15" customWidth="1" collapsed="1"/>
    <col min="7671" max="7682" width="14.33203125" style="15" customWidth="1" collapsed="1"/>
    <col min="7683" max="7925" width="11.5" style="15" collapsed="1"/>
    <col min="7926" max="7926" width="57.1640625" style="15" customWidth="1" collapsed="1"/>
    <col min="7927" max="7938" width="14.33203125" style="15" customWidth="1" collapsed="1"/>
    <col min="7939" max="8181" width="11.5" style="15" collapsed="1"/>
    <col min="8182" max="8182" width="57.1640625" style="15" customWidth="1" collapsed="1"/>
    <col min="8183" max="8194" width="14.33203125" style="15" customWidth="1" collapsed="1"/>
    <col min="8195" max="8437" width="11.5" style="15" collapsed="1"/>
    <col min="8438" max="8438" width="57.1640625" style="15" customWidth="1" collapsed="1"/>
    <col min="8439" max="8450" width="14.33203125" style="15" customWidth="1" collapsed="1"/>
    <col min="8451" max="8693" width="11.5" style="15" collapsed="1"/>
    <col min="8694" max="8694" width="57.1640625" style="15" customWidth="1" collapsed="1"/>
    <col min="8695" max="8706" width="14.33203125" style="15" customWidth="1" collapsed="1"/>
    <col min="8707" max="8949" width="11.5" style="15" collapsed="1"/>
    <col min="8950" max="8950" width="57.1640625" style="15" customWidth="1" collapsed="1"/>
    <col min="8951" max="8962" width="14.33203125" style="15" customWidth="1" collapsed="1"/>
    <col min="8963" max="9205" width="11.5" style="15" collapsed="1"/>
    <col min="9206" max="9206" width="57.1640625" style="15" customWidth="1" collapsed="1"/>
    <col min="9207" max="9218" width="14.33203125" style="15" customWidth="1" collapsed="1"/>
    <col min="9219" max="9461" width="11.5" style="15" collapsed="1"/>
    <col min="9462" max="9462" width="57.1640625" style="15" customWidth="1" collapsed="1"/>
    <col min="9463" max="9474" width="14.33203125" style="15" customWidth="1" collapsed="1"/>
    <col min="9475" max="9717" width="11.5" style="15" collapsed="1"/>
    <col min="9718" max="9718" width="57.1640625" style="15" customWidth="1" collapsed="1"/>
    <col min="9719" max="9730" width="14.33203125" style="15" customWidth="1" collapsed="1"/>
    <col min="9731" max="9973" width="11.5" style="15" collapsed="1"/>
    <col min="9974" max="9974" width="57.1640625" style="15" customWidth="1" collapsed="1"/>
    <col min="9975" max="9986" width="14.33203125" style="15" customWidth="1" collapsed="1"/>
    <col min="9987" max="10229" width="11.5" style="15" collapsed="1"/>
    <col min="10230" max="10230" width="57.1640625" style="15" customWidth="1" collapsed="1"/>
    <col min="10231" max="10242" width="14.33203125" style="15" customWidth="1" collapsed="1"/>
    <col min="10243" max="10485" width="11.5" style="15" collapsed="1"/>
    <col min="10486" max="10486" width="57.1640625" style="15" customWidth="1" collapsed="1"/>
    <col min="10487" max="10498" width="14.33203125" style="15" customWidth="1" collapsed="1"/>
    <col min="10499" max="10741" width="11.5" style="15" collapsed="1"/>
    <col min="10742" max="10742" width="57.1640625" style="15" customWidth="1" collapsed="1"/>
    <col min="10743" max="10754" width="14.33203125" style="15" customWidth="1" collapsed="1"/>
    <col min="10755" max="10997" width="11.5" style="15" collapsed="1"/>
    <col min="10998" max="10998" width="57.1640625" style="15" customWidth="1" collapsed="1"/>
    <col min="10999" max="11010" width="14.33203125" style="15" customWidth="1" collapsed="1"/>
    <col min="11011" max="11253" width="11.5" style="15" collapsed="1"/>
    <col min="11254" max="11254" width="57.1640625" style="15" customWidth="1" collapsed="1"/>
    <col min="11255" max="11266" width="14.33203125" style="15" customWidth="1" collapsed="1"/>
    <col min="11267" max="11509" width="11.5" style="15" collapsed="1"/>
    <col min="11510" max="11510" width="57.1640625" style="15" customWidth="1" collapsed="1"/>
    <col min="11511" max="11522" width="14.33203125" style="15" customWidth="1" collapsed="1"/>
    <col min="11523" max="11765" width="11.5" style="15" collapsed="1"/>
    <col min="11766" max="11766" width="57.1640625" style="15" customWidth="1" collapsed="1"/>
    <col min="11767" max="11778" width="14.33203125" style="15" customWidth="1" collapsed="1"/>
    <col min="11779" max="12021" width="11.5" style="15" collapsed="1"/>
    <col min="12022" max="12022" width="57.1640625" style="15" customWidth="1" collapsed="1"/>
    <col min="12023" max="12034" width="14.33203125" style="15" customWidth="1" collapsed="1"/>
    <col min="12035" max="12277" width="11.5" style="15" collapsed="1"/>
    <col min="12278" max="12278" width="57.1640625" style="15" customWidth="1" collapsed="1"/>
    <col min="12279" max="12290" width="14.33203125" style="15" customWidth="1" collapsed="1"/>
    <col min="12291" max="12533" width="11.5" style="15" collapsed="1"/>
    <col min="12534" max="12534" width="57.1640625" style="15" customWidth="1" collapsed="1"/>
    <col min="12535" max="12546" width="14.33203125" style="15" customWidth="1" collapsed="1"/>
    <col min="12547" max="12789" width="11.5" style="15" collapsed="1"/>
    <col min="12790" max="12790" width="57.1640625" style="15" customWidth="1" collapsed="1"/>
    <col min="12791" max="12802" width="14.33203125" style="15" customWidth="1" collapsed="1"/>
    <col min="12803" max="13045" width="11.5" style="15" collapsed="1"/>
    <col min="13046" max="13046" width="57.1640625" style="15" customWidth="1" collapsed="1"/>
    <col min="13047" max="13058" width="14.33203125" style="15" customWidth="1" collapsed="1"/>
    <col min="13059" max="13301" width="11.5" style="15" collapsed="1"/>
    <col min="13302" max="13302" width="57.1640625" style="15" customWidth="1" collapsed="1"/>
    <col min="13303" max="13314" width="14.33203125" style="15" customWidth="1" collapsed="1"/>
    <col min="13315" max="13557" width="11.5" style="15" collapsed="1"/>
    <col min="13558" max="13558" width="57.1640625" style="15" customWidth="1" collapsed="1"/>
    <col min="13559" max="13570" width="14.33203125" style="15" customWidth="1" collapsed="1"/>
    <col min="13571" max="13813" width="11.5" style="15" collapsed="1"/>
    <col min="13814" max="13814" width="57.1640625" style="15" customWidth="1" collapsed="1"/>
    <col min="13815" max="13826" width="14.33203125" style="15" customWidth="1" collapsed="1"/>
    <col min="13827" max="14069" width="11.5" style="15" collapsed="1"/>
    <col min="14070" max="14070" width="57.1640625" style="15" customWidth="1" collapsed="1"/>
    <col min="14071" max="14082" width="14.33203125" style="15" customWidth="1" collapsed="1"/>
    <col min="14083" max="14325" width="11.5" style="15" collapsed="1"/>
    <col min="14326" max="14326" width="57.1640625" style="15" customWidth="1" collapsed="1"/>
    <col min="14327" max="14338" width="14.33203125" style="15" customWidth="1" collapsed="1"/>
    <col min="14339" max="14581" width="11.5" style="15" collapsed="1"/>
    <col min="14582" max="14582" width="57.1640625" style="15" customWidth="1" collapsed="1"/>
    <col min="14583" max="14594" width="14.33203125" style="15" customWidth="1" collapsed="1"/>
    <col min="14595" max="14837" width="11.5" style="15" collapsed="1"/>
    <col min="14838" max="14838" width="57.1640625" style="15" customWidth="1" collapsed="1"/>
    <col min="14839" max="14850" width="14.33203125" style="15" customWidth="1" collapsed="1"/>
    <col min="14851" max="15093" width="11.5" style="15" collapsed="1"/>
    <col min="15094" max="15094" width="57.1640625" style="15" customWidth="1" collapsed="1"/>
    <col min="15095" max="15106" width="14.33203125" style="15" customWidth="1" collapsed="1"/>
    <col min="15107" max="15349" width="11.5" style="15" collapsed="1"/>
    <col min="15350" max="15350" width="57.1640625" style="15" customWidth="1" collapsed="1"/>
    <col min="15351" max="15362" width="14.33203125" style="15" customWidth="1" collapsed="1"/>
    <col min="15363" max="15605" width="11.5" style="15" collapsed="1"/>
    <col min="15606" max="15606" width="57.1640625" style="15" customWidth="1" collapsed="1"/>
    <col min="15607" max="15618" width="14.33203125" style="15" customWidth="1" collapsed="1"/>
    <col min="15619" max="15861" width="11.5" style="15" collapsed="1"/>
    <col min="15862" max="15862" width="57.1640625" style="15" customWidth="1" collapsed="1"/>
    <col min="15863" max="15874" width="14.33203125" style="15" customWidth="1" collapsed="1"/>
    <col min="15875" max="16117" width="11.5" style="15" collapsed="1"/>
    <col min="16118" max="16118" width="57.1640625" style="15" customWidth="1" collapsed="1"/>
    <col min="16119" max="16130" width="14.33203125" style="15" customWidth="1" collapsed="1"/>
    <col min="16131" max="16371" width="11.5" style="15" collapsed="1"/>
    <col min="16372" max="16372" width="11.5" style="15" customWidth="1" collapsed="1"/>
    <col min="16373" max="16373" width="11.5" style="15" customWidth="1"/>
    <col min="16374" max="16384" width="11.5" style="15"/>
  </cols>
  <sheetData>
    <row r="1" spans="1:4" ht="15" customHeight="1" x14ac:dyDescent="0.2">
      <c r="A1" s="243" t="s">
        <v>30</v>
      </c>
      <c r="B1" s="243"/>
      <c r="C1" s="243"/>
      <c r="D1" s="243"/>
    </row>
    <row r="2" spans="1:4" s="16" customFormat="1" ht="16" customHeight="1" x14ac:dyDescent="0.25">
      <c r="A2" s="245" t="s">
        <v>450</v>
      </c>
      <c r="B2" s="245"/>
      <c r="C2" s="245"/>
      <c r="D2" s="245"/>
    </row>
    <row r="3" spans="1:4" s="16" customFormat="1" ht="15" customHeight="1" x14ac:dyDescent="0.25">
      <c r="A3" s="247" t="s">
        <v>315</v>
      </c>
      <c r="B3" s="247"/>
      <c r="C3" s="247"/>
      <c r="D3" s="247"/>
    </row>
    <row r="5" spans="1:4" ht="17" x14ac:dyDescent="0.2">
      <c r="A5" s="20"/>
      <c r="B5" s="147">
        <v>2025</v>
      </c>
      <c r="C5" s="147">
        <v>2024</v>
      </c>
      <c r="D5" s="147">
        <v>2023</v>
      </c>
    </row>
    <row r="6" spans="1:4" ht="17" x14ac:dyDescent="0.2">
      <c r="A6" s="31" t="s">
        <v>336</v>
      </c>
      <c r="B6" s="236">
        <v>193477.58069999999</v>
      </c>
      <c r="C6" s="236">
        <v>179791.16759</v>
      </c>
      <c r="D6" s="236">
        <v>171075.98608999999</v>
      </c>
    </row>
    <row r="7" spans="1:4" ht="17" x14ac:dyDescent="0.2">
      <c r="A7" s="31" t="s">
        <v>337</v>
      </c>
      <c r="B7" s="236">
        <v>807032.91232</v>
      </c>
      <c r="C7" s="236">
        <v>724940.04477000004</v>
      </c>
      <c r="D7" s="236">
        <v>685085.55007</v>
      </c>
    </row>
    <row r="8" spans="1:4" ht="17" x14ac:dyDescent="0.2">
      <c r="A8" s="31" t="s">
        <v>338</v>
      </c>
      <c r="B8" s="236">
        <v>215957.48615000001</v>
      </c>
      <c r="C8" s="236">
        <v>196603.57642999999</v>
      </c>
      <c r="D8" s="236">
        <v>165949.30241999999</v>
      </c>
    </row>
    <row r="9" spans="1:4" ht="17" x14ac:dyDescent="0.2">
      <c r="A9" s="31" t="s">
        <v>339</v>
      </c>
      <c r="B9" s="212">
        <v>1.1160000000000001</v>
      </c>
      <c r="C9" s="212">
        <v>1.0940000000000001</v>
      </c>
      <c r="D9" s="212">
        <v>0.97003271010050995</v>
      </c>
    </row>
    <row r="10" spans="1:4" ht="17" x14ac:dyDescent="0.2">
      <c r="A10" s="31" t="s">
        <v>340</v>
      </c>
      <c r="B10" s="168">
        <v>8740.5</v>
      </c>
      <c r="C10" s="168">
        <v>8467.2000000000007</v>
      </c>
      <c r="D10" s="168">
        <v>7902.5999999999995</v>
      </c>
    </row>
    <row r="11" spans="1:4" ht="17" x14ac:dyDescent="0.2">
      <c r="A11" s="31" t="s">
        <v>341</v>
      </c>
      <c r="B11" s="168">
        <v>1737.4</v>
      </c>
      <c r="C11" s="168">
        <v>1657.1</v>
      </c>
      <c r="D11" s="168">
        <v>1625.8</v>
      </c>
    </row>
    <row r="12" spans="1:4" ht="17" x14ac:dyDescent="0.2">
      <c r="A12" s="31" t="s">
        <v>342</v>
      </c>
      <c r="B12" s="168">
        <v>4911</v>
      </c>
      <c r="C12" s="168">
        <v>4750</v>
      </c>
      <c r="D12" s="168">
        <v>4628</v>
      </c>
    </row>
    <row r="13" spans="1:4" ht="17" x14ac:dyDescent="0.2">
      <c r="A13" s="31" t="s">
        <v>343</v>
      </c>
      <c r="B13" s="168">
        <v>4661</v>
      </c>
      <c r="C13" s="168">
        <v>4527</v>
      </c>
      <c r="D13" s="168">
        <v>4354</v>
      </c>
    </row>
    <row r="14" spans="1:4" x14ac:dyDescent="0.2">
      <c r="D14" s="32"/>
    </row>
    <row r="15" spans="1:4" x14ac:dyDescent="0.2">
      <c r="B15" s="19"/>
      <c r="D15" s="32"/>
    </row>
    <row r="16" spans="1:4" x14ac:dyDescent="0.2">
      <c r="D16" s="33"/>
    </row>
    <row r="17" spans="4:4" x14ac:dyDescent="0.2">
      <c r="D17" s="50"/>
    </row>
  </sheetData>
  <mergeCells count="3">
    <mergeCell ref="A1:D1"/>
    <mergeCell ref="A2:D2"/>
    <mergeCell ref="A3:D3"/>
  </mergeCells>
  <hyperlinks>
    <hyperlink ref="A3" location="'mfhd-wesentliche-kennzahlen'!A1" tooltip="Gehe zu mfhd-wesentliche-kennzahlen" display="Wesentliche Leistungskennzahlen der Medizinischen Fakultät" xr:uid="{38609ADF-BFBD-FD4B-B9F6-2A53895F9FE8}"/>
    <hyperlink ref="A1:D1" location="Index!A1" display="Zurück zum Index" xr:uid="{88B28AC8-67DA-6945-95A0-5EA9846F70E7}"/>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89C0-A728-874C-A2A1-C54849321CF0}">
  <sheetPr>
    <pageSetUpPr fitToPage="1"/>
  </sheetPr>
  <dimension ref="A1:IZ14"/>
  <sheetViews>
    <sheetView showGridLines="0" zoomScaleNormal="100" workbookViewId="0">
      <selection activeCell="A2" sqref="A2:D11"/>
    </sheetView>
  </sheetViews>
  <sheetFormatPr baseColWidth="10" defaultColWidth="8" defaultRowHeight="16" x14ac:dyDescent="0.2"/>
  <cols>
    <col min="1" max="1" width="59.1640625" style="107" customWidth="1" collapsed="1"/>
    <col min="2" max="2" width="23.6640625" style="107" customWidth="1"/>
    <col min="3" max="4" width="16.6640625" style="107" customWidth="1"/>
    <col min="5" max="260" width="8" style="108"/>
    <col min="261" max="16384" width="8" style="108" collapsed="1"/>
  </cols>
  <sheetData>
    <row r="1" spans="1:4" ht="15" customHeight="1" x14ac:dyDescent="0.2">
      <c r="A1" s="259" t="s">
        <v>30</v>
      </c>
      <c r="B1" s="259"/>
      <c r="C1" s="259"/>
      <c r="D1" s="259"/>
    </row>
    <row r="2" spans="1:4" s="16" customFormat="1" ht="16" customHeight="1" x14ac:dyDescent="0.25">
      <c r="A2" s="245" t="s">
        <v>450</v>
      </c>
      <c r="B2" s="245"/>
      <c r="C2" s="245"/>
      <c r="D2" s="245"/>
    </row>
    <row r="3" spans="1:4" s="16" customFormat="1" ht="15" customHeight="1" x14ac:dyDescent="0.25">
      <c r="A3" s="247" t="s">
        <v>316</v>
      </c>
      <c r="B3" s="247"/>
      <c r="C3" s="247"/>
      <c r="D3" s="247"/>
    </row>
    <row r="5" spans="1:4" ht="17" x14ac:dyDescent="0.2">
      <c r="A5" s="20"/>
      <c r="B5" s="147">
        <v>2025</v>
      </c>
      <c r="C5" s="147">
        <v>2024</v>
      </c>
      <c r="D5" s="147">
        <v>2023</v>
      </c>
    </row>
    <row r="6" spans="1:4" x14ac:dyDescent="0.2">
      <c r="A6" s="109" t="s">
        <v>120</v>
      </c>
      <c r="B6" s="232">
        <v>46625122.130000003</v>
      </c>
      <c r="C6" s="232">
        <v>51015356.549999997</v>
      </c>
      <c r="D6" s="232">
        <v>35948184</v>
      </c>
    </row>
    <row r="7" spans="1:4" x14ac:dyDescent="0.2">
      <c r="A7" s="116" t="s">
        <v>333</v>
      </c>
      <c r="B7" s="232">
        <v>37485421.310000002</v>
      </c>
      <c r="C7" s="232">
        <v>34865990.379999995</v>
      </c>
      <c r="D7" s="233">
        <v>38892455</v>
      </c>
    </row>
    <row r="8" spans="1:4" x14ac:dyDescent="0.2">
      <c r="A8" s="110" t="s">
        <v>121</v>
      </c>
      <c r="B8" s="232">
        <v>9405361.2599999998</v>
      </c>
      <c r="C8" s="232">
        <v>7759765.4099999992</v>
      </c>
      <c r="D8" s="233">
        <v>8201272</v>
      </c>
    </row>
    <row r="9" spans="1:4" x14ac:dyDescent="0.2">
      <c r="A9" s="117" t="s">
        <v>335</v>
      </c>
      <c r="B9" s="232">
        <v>6268510.4299999997</v>
      </c>
      <c r="C9" s="232">
        <v>10922451.780000001</v>
      </c>
      <c r="D9" s="234">
        <v>8621375</v>
      </c>
    </row>
    <row r="10" spans="1:4" ht="17" thickBot="1" x14ac:dyDescent="0.25">
      <c r="A10" s="116" t="s">
        <v>334</v>
      </c>
      <c r="B10" s="232">
        <v>116173071.02</v>
      </c>
      <c r="C10" s="232">
        <v>92040012.309999987</v>
      </c>
      <c r="D10" s="233">
        <v>74286016</v>
      </c>
    </row>
    <row r="11" spans="1:4" ht="18" thickTop="1" thickBot="1" x14ac:dyDescent="0.25">
      <c r="A11" s="111" t="s">
        <v>286</v>
      </c>
      <c r="B11" s="235">
        <f>SUM(B6:B10)</f>
        <v>215957486.14999998</v>
      </c>
      <c r="C11" s="235">
        <f>SUM(C6:C10)</f>
        <v>196603576.42999998</v>
      </c>
      <c r="D11" s="235">
        <f>SUM(D6:D10)</f>
        <v>165949302</v>
      </c>
    </row>
    <row r="14" spans="1:4" x14ac:dyDescent="0.2">
      <c r="B14" s="19"/>
    </row>
  </sheetData>
  <mergeCells count="3">
    <mergeCell ref="A1:D1"/>
    <mergeCell ref="A2:D2"/>
    <mergeCell ref="A3:D3"/>
  </mergeCells>
  <hyperlinks>
    <hyperlink ref="A3" location="'mfhd-drittmittel-ff'!A1" tooltip="Gehe zu mfhd-drittmittel-ff" display="Drittmittel zur Forschungsförderung" xr:uid="{A6C3AD23-CFF1-134E-8F35-310755A9A598}"/>
    <hyperlink ref="A1:D1" location="Index!A1" display="Zurück zum Index" xr:uid="{48DD4F7A-AC2B-AC40-A6A2-9F6AF2528505}"/>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5722-08A1-214F-930D-DA2A2FFC9A98}">
  <sheetPr>
    <pageSetUpPr fitToPage="1"/>
  </sheetPr>
  <dimension ref="A1:M16"/>
  <sheetViews>
    <sheetView showGridLines="0" zoomScaleNormal="100" workbookViewId="0">
      <selection activeCell="A2" sqref="A2:G16"/>
    </sheetView>
  </sheetViews>
  <sheetFormatPr baseColWidth="10" defaultColWidth="11.5" defaultRowHeight="16" x14ac:dyDescent="0.2"/>
  <cols>
    <col min="1" max="1" width="52" style="15" customWidth="1" collapsed="1"/>
    <col min="2" max="7" width="17.1640625" style="14" customWidth="1" collapsed="1"/>
    <col min="8" max="13" width="14.33203125" style="14" customWidth="1" collapsed="1"/>
    <col min="14"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7" ht="15" customHeight="1" x14ac:dyDescent="0.2">
      <c r="A1" s="243" t="s">
        <v>30</v>
      </c>
      <c r="B1" s="244"/>
      <c r="C1" s="244"/>
      <c r="D1" s="244"/>
      <c r="E1" s="244"/>
      <c r="F1" s="244"/>
      <c r="G1" s="244"/>
    </row>
    <row r="2" spans="1:7" s="16" customFormat="1" ht="16" customHeight="1" x14ac:dyDescent="0.25">
      <c r="A2" s="245" t="s">
        <v>450</v>
      </c>
      <c r="B2" s="246"/>
      <c r="C2" s="246"/>
      <c r="D2" s="246"/>
      <c r="E2" s="246"/>
      <c r="F2" s="246"/>
      <c r="G2" s="246"/>
    </row>
    <row r="3" spans="1:7" s="16" customFormat="1" ht="15" customHeight="1" x14ac:dyDescent="0.25">
      <c r="A3" s="247" t="s">
        <v>317</v>
      </c>
      <c r="B3" s="246"/>
      <c r="C3" s="246"/>
      <c r="D3" s="246"/>
      <c r="E3" s="246"/>
      <c r="F3" s="246"/>
      <c r="G3" s="246"/>
    </row>
    <row r="5" spans="1:7" ht="18" x14ac:dyDescent="0.2">
      <c r="A5" s="20" t="s">
        <v>325</v>
      </c>
      <c r="B5" s="249" t="s">
        <v>326</v>
      </c>
      <c r="C5" s="260"/>
      <c r="D5" s="250" t="s">
        <v>317</v>
      </c>
      <c r="E5" s="260"/>
      <c r="F5" s="248" t="s">
        <v>327</v>
      </c>
      <c r="G5" s="261"/>
    </row>
    <row r="6" spans="1:7" ht="17" x14ac:dyDescent="0.2">
      <c r="A6" s="34"/>
      <c r="B6" s="213" t="s">
        <v>562</v>
      </c>
      <c r="C6" s="214" t="s">
        <v>563</v>
      </c>
      <c r="D6" s="213" t="s">
        <v>562</v>
      </c>
      <c r="E6" s="214" t="s">
        <v>563</v>
      </c>
      <c r="F6" s="213" t="s">
        <v>562</v>
      </c>
      <c r="G6" s="214" t="s">
        <v>563</v>
      </c>
    </row>
    <row r="7" spans="1:7" ht="17" x14ac:dyDescent="0.2">
      <c r="A7" s="220" t="s">
        <v>328</v>
      </c>
      <c r="B7" s="145">
        <v>352</v>
      </c>
      <c r="C7" s="215">
        <v>2</v>
      </c>
      <c r="D7" s="145">
        <v>3809</v>
      </c>
      <c r="E7" s="215">
        <v>3656</v>
      </c>
      <c r="F7" s="145">
        <v>204</v>
      </c>
      <c r="G7" s="145">
        <v>168</v>
      </c>
    </row>
    <row r="8" spans="1:7" ht="17" x14ac:dyDescent="0.2">
      <c r="A8" s="221" t="s">
        <v>329</v>
      </c>
      <c r="B8" s="145">
        <v>81</v>
      </c>
      <c r="C8" s="215"/>
      <c r="D8" s="145">
        <v>621</v>
      </c>
      <c r="E8" s="215">
        <v>570</v>
      </c>
      <c r="F8" s="145">
        <v>60</v>
      </c>
      <c r="G8" s="216"/>
    </row>
    <row r="9" spans="1:7" ht="34" x14ac:dyDescent="0.2">
      <c r="A9" s="36" t="s">
        <v>331</v>
      </c>
      <c r="B9" s="145">
        <v>26</v>
      </c>
      <c r="C9" s="215"/>
      <c r="D9" s="145">
        <v>117</v>
      </c>
      <c r="E9" s="215">
        <v>97</v>
      </c>
      <c r="F9" s="145">
        <v>9</v>
      </c>
      <c r="G9" s="145">
        <v>2</v>
      </c>
    </row>
    <row r="10" spans="1:7" ht="34" x14ac:dyDescent="0.2">
      <c r="A10" s="36" t="s">
        <v>332</v>
      </c>
      <c r="B10" s="145">
        <v>4</v>
      </c>
      <c r="C10" s="215">
        <v>7</v>
      </c>
      <c r="D10" s="145">
        <v>73</v>
      </c>
      <c r="E10" s="215">
        <v>78</v>
      </c>
      <c r="F10" s="145">
        <v>8</v>
      </c>
      <c r="G10" s="145">
        <v>1</v>
      </c>
    </row>
    <row r="11" spans="1:7" ht="17" x14ac:dyDescent="0.2">
      <c r="A11" s="201" t="s">
        <v>122</v>
      </c>
      <c r="B11" s="145">
        <v>16</v>
      </c>
      <c r="C11" s="215"/>
      <c r="D11" s="145">
        <v>32</v>
      </c>
      <c r="E11" s="215">
        <v>20</v>
      </c>
      <c r="F11" s="216"/>
      <c r="G11" s="145">
        <v>13</v>
      </c>
    </row>
    <row r="12" spans="1:7" ht="17" x14ac:dyDescent="0.2">
      <c r="A12" s="201" t="s">
        <v>123</v>
      </c>
      <c r="B12" s="145">
        <v>15</v>
      </c>
      <c r="C12" s="215"/>
      <c r="D12" s="145">
        <v>42</v>
      </c>
      <c r="E12" s="215">
        <v>35</v>
      </c>
      <c r="F12" s="145">
        <v>4</v>
      </c>
      <c r="G12" s="145">
        <v>9</v>
      </c>
    </row>
    <row r="13" spans="1:7" ht="17" x14ac:dyDescent="0.2">
      <c r="A13" s="201" t="s">
        <v>124</v>
      </c>
      <c r="B13" s="145">
        <v>26</v>
      </c>
      <c r="C13" s="215"/>
      <c r="D13" s="145">
        <v>78</v>
      </c>
      <c r="E13" s="215">
        <v>86</v>
      </c>
      <c r="F13" s="145">
        <v>29</v>
      </c>
      <c r="G13" s="145">
        <v>11</v>
      </c>
    </row>
    <row r="14" spans="1:7" ht="17" x14ac:dyDescent="0.2">
      <c r="A14" s="221" t="s">
        <v>330</v>
      </c>
      <c r="B14" s="145">
        <v>14</v>
      </c>
      <c r="C14" s="215"/>
      <c r="D14" s="145">
        <v>83</v>
      </c>
      <c r="E14" s="215">
        <v>64</v>
      </c>
      <c r="F14" s="145">
        <v>5</v>
      </c>
      <c r="G14" s="145">
        <v>9</v>
      </c>
    </row>
    <row r="15" spans="1:7" ht="18" thickBot="1" x14ac:dyDescent="0.25">
      <c r="A15" s="201" t="s">
        <v>589</v>
      </c>
      <c r="B15" s="145">
        <v>18</v>
      </c>
      <c r="C15" s="215"/>
      <c r="D15" s="145">
        <v>56</v>
      </c>
      <c r="E15" s="215">
        <v>55</v>
      </c>
      <c r="F15" s="145">
        <v>1</v>
      </c>
      <c r="G15" s="145">
        <v>7</v>
      </c>
    </row>
    <row r="16" spans="1:7" ht="19" thickTop="1" thickBot="1" x14ac:dyDescent="0.25">
      <c r="A16" s="222" t="s">
        <v>286</v>
      </c>
      <c r="B16" s="217">
        <v>552</v>
      </c>
      <c r="C16" s="218">
        <v>9</v>
      </c>
      <c r="D16" s="217">
        <v>4911</v>
      </c>
      <c r="E16" s="218">
        <v>4661</v>
      </c>
      <c r="F16" s="219">
        <v>320</v>
      </c>
      <c r="G16" s="217">
        <v>220</v>
      </c>
    </row>
  </sheetData>
  <mergeCells count="6">
    <mergeCell ref="A1:G1"/>
    <mergeCell ref="A2:G2"/>
    <mergeCell ref="A3:G3"/>
    <mergeCell ref="B5:C5"/>
    <mergeCell ref="D5:E5"/>
    <mergeCell ref="F5:G5"/>
  </mergeCells>
  <hyperlinks>
    <hyperlink ref="A3" location="'mfhd-studierende'!A1" tooltip="Gehe zu mfhd-studierende" display="Studierende" xr:uid="{90C67282-9973-984C-8C03-1F0E01D92292}"/>
    <hyperlink ref="A1:G1" location="Index!A1" display="Zurück zum Index" xr:uid="{B39A2F7D-DEFB-2044-82F4-8B4BB1B131A3}"/>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D2D7-F82E-7A46-9DBB-D82CF0874D95}">
  <sheetPr>
    <pageSetUpPr fitToPage="1"/>
  </sheetPr>
  <dimension ref="A1:O10"/>
  <sheetViews>
    <sheetView showGridLines="0" zoomScaleNormal="100" workbookViewId="0">
      <selection activeCell="C8" sqref="C8"/>
    </sheetView>
  </sheetViews>
  <sheetFormatPr baseColWidth="10" defaultColWidth="11.5" defaultRowHeight="16" x14ac:dyDescent="0.2"/>
  <cols>
    <col min="1" max="1" width="25.6640625" style="15" customWidth="1" collapsed="1"/>
    <col min="2" max="3" width="16.6640625" style="15" customWidth="1"/>
    <col min="4" max="7" width="17.1640625" style="14" customWidth="1" collapsed="1"/>
    <col min="8" max="13" width="14.33203125" style="14" customWidth="1" collapsed="1"/>
    <col min="14" max="15" width="11.5" style="15"/>
    <col min="16"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7" ht="15" customHeight="1" x14ac:dyDescent="0.2">
      <c r="A1" s="243" t="s">
        <v>30</v>
      </c>
      <c r="B1" s="243"/>
      <c r="C1" s="243"/>
      <c r="D1" s="244"/>
      <c r="E1" s="244"/>
      <c r="F1" s="244"/>
      <c r="G1" s="244"/>
    </row>
    <row r="2" spans="1:7" s="16" customFormat="1" ht="16" customHeight="1" x14ac:dyDescent="0.25">
      <c r="A2" s="245" t="s">
        <v>450</v>
      </c>
      <c r="B2" s="245"/>
      <c r="C2" s="245"/>
      <c r="D2" s="246"/>
      <c r="E2" s="246"/>
      <c r="F2" s="246"/>
      <c r="G2" s="246"/>
    </row>
    <row r="3" spans="1:7" s="16" customFormat="1" ht="15" customHeight="1" x14ac:dyDescent="0.25">
      <c r="A3" s="247" t="s">
        <v>318</v>
      </c>
      <c r="B3" s="247"/>
      <c r="C3" s="247"/>
      <c r="D3" s="246"/>
      <c r="E3" s="246"/>
      <c r="F3" s="246"/>
      <c r="G3" s="246"/>
    </row>
    <row r="5" spans="1:7" ht="17" x14ac:dyDescent="0.2">
      <c r="A5" s="20"/>
      <c r="B5" s="250" t="s">
        <v>286</v>
      </c>
      <c r="C5" s="249"/>
      <c r="D5" s="248" t="s">
        <v>323</v>
      </c>
      <c r="E5" s="249"/>
      <c r="F5" s="248" t="s">
        <v>324</v>
      </c>
      <c r="G5" s="250"/>
    </row>
    <row r="6" spans="1:7" ht="17" x14ac:dyDescent="0.2">
      <c r="A6" s="34"/>
      <c r="B6" s="213" t="s">
        <v>564</v>
      </c>
      <c r="C6" s="214" t="s">
        <v>563</v>
      </c>
      <c r="D6" s="213" t="s">
        <v>562</v>
      </c>
      <c r="E6" s="214" t="s">
        <v>563</v>
      </c>
      <c r="F6" s="213" t="s">
        <v>562</v>
      </c>
      <c r="G6" s="214" t="s">
        <v>563</v>
      </c>
    </row>
    <row r="7" spans="1:7" ht="17" x14ac:dyDescent="0.2">
      <c r="A7" s="35" t="s">
        <v>328</v>
      </c>
      <c r="B7" s="148">
        <v>155</v>
      </c>
      <c r="C7" s="215">
        <v>180</v>
      </c>
      <c r="D7" s="223">
        <v>84</v>
      </c>
      <c r="E7" s="215">
        <v>81</v>
      </c>
      <c r="F7" s="148">
        <v>71</v>
      </c>
      <c r="G7" s="148">
        <v>99</v>
      </c>
    </row>
    <row r="8" spans="1:7" ht="17" x14ac:dyDescent="0.2">
      <c r="A8" s="36" t="s">
        <v>329</v>
      </c>
      <c r="B8" s="145">
        <v>15</v>
      </c>
      <c r="C8" s="224">
        <v>21</v>
      </c>
      <c r="D8" s="145">
        <v>9</v>
      </c>
      <c r="E8" s="224">
        <v>8</v>
      </c>
      <c r="F8" s="145">
        <v>6</v>
      </c>
      <c r="G8" s="145">
        <v>13</v>
      </c>
    </row>
    <row r="9" spans="1:7" ht="18" thickBot="1" x14ac:dyDescent="0.25">
      <c r="A9" s="37" t="s">
        <v>125</v>
      </c>
      <c r="B9" s="225">
        <v>38</v>
      </c>
      <c r="C9" s="226">
        <v>31</v>
      </c>
      <c r="D9" s="225">
        <v>15</v>
      </c>
      <c r="E9" s="227">
        <v>16</v>
      </c>
      <c r="F9" s="225">
        <v>23</v>
      </c>
      <c r="G9" s="225">
        <v>15</v>
      </c>
    </row>
    <row r="10" spans="1:7" ht="19" thickTop="1" thickBot="1" x14ac:dyDescent="0.25">
      <c r="A10" s="38" t="s">
        <v>286</v>
      </c>
      <c r="B10" s="217">
        <f t="shared" ref="B10:G10" si="0">SUM(B7:B9)</f>
        <v>208</v>
      </c>
      <c r="C10" s="217">
        <f t="shared" si="0"/>
        <v>232</v>
      </c>
      <c r="D10" s="217">
        <f t="shared" si="0"/>
        <v>108</v>
      </c>
      <c r="E10" s="217">
        <f t="shared" si="0"/>
        <v>105</v>
      </c>
      <c r="F10" s="217">
        <f t="shared" si="0"/>
        <v>100</v>
      </c>
      <c r="G10" s="217">
        <f t="shared" si="0"/>
        <v>127</v>
      </c>
    </row>
  </sheetData>
  <mergeCells count="6">
    <mergeCell ref="A1:G1"/>
    <mergeCell ref="A2:G2"/>
    <mergeCell ref="A3:G3"/>
    <mergeCell ref="D5:E5"/>
    <mergeCell ref="F5:G5"/>
    <mergeCell ref="B5:C5"/>
  </mergeCells>
  <hyperlinks>
    <hyperlink ref="A3" location="'mfhd-promotionen'!A1" tooltip="Gehe zu mfhd-promotionen" display="Promotionen" xr:uid="{54CDD0EE-A9B7-D24B-9DA4-EDB36A3BC216}"/>
    <hyperlink ref="A1:G1" location="Index!A1" display="Zurück zum Index" xr:uid="{CE0B1909-A324-164C-B2CA-2BE9B1447A92}"/>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CBCD-3B40-9046-9E7F-FF83517E5CFC}">
  <sheetPr>
    <pageSetUpPr fitToPage="1"/>
  </sheetPr>
  <dimension ref="A1:L8"/>
  <sheetViews>
    <sheetView showGridLines="0" zoomScaleNormal="100" workbookViewId="0">
      <selection activeCell="A2" sqref="A2:D8"/>
    </sheetView>
  </sheetViews>
  <sheetFormatPr baseColWidth="10" defaultColWidth="11.5" defaultRowHeight="16" x14ac:dyDescent="0.2"/>
  <cols>
    <col min="1" max="1" width="17.1640625" style="15" customWidth="1" collapsed="1"/>
    <col min="2" max="4" width="20" style="14" customWidth="1" collapsed="1"/>
    <col min="5" max="12" width="14.33203125" style="14" customWidth="1" collapsed="1"/>
    <col min="13"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43" t="s">
        <v>30</v>
      </c>
      <c r="B1" s="244"/>
      <c r="C1" s="244"/>
      <c r="D1" s="244"/>
    </row>
    <row r="2" spans="1:4" s="16" customFormat="1" ht="16" customHeight="1" x14ac:dyDescent="0.25">
      <c r="A2" s="245" t="s">
        <v>450</v>
      </c>
      <c r="B2" s="245"/>
      <c r="C2" s="245"/>
      <c r="D2" s="245"/>
    </row>
    <row r="3" spans="1:4" s="16" customFormat="1" ht="15" customHeight="1" x14ac:dyDescent="0.25">
      <c r="A3" s="247" t="s">
        <v>319</v>
      </c>
      <c r="B3" s="246"/>
      <c r="C3" s="246"/>
      <c r="D3" s="246"/>
    </row>
    <row r="5" spans="1:4" ht="19" thickBot="1" x14ac:dyDescent="0.25">
      <c r="A5" s="20"/>
      <c r="B5" s="39" t="s">
        <v>286</v>
      </c>
      <c r="C5" s="39" t="s">
        <v>323</v>
      </c>
      <c r="D5" s="39" t="s">
        <v>324</v>
      </c>
    </row>
    <row r="6" spans="1:4" ht="18" thickBot="1" x14ac:dyDescent="0.25">
      <c r="A6" s="31" t="s">
        <v>328</v>
      </c>
      <c r="B6" s="228">
        <v>59</v>
      </c>
      <c r="C6" s="229">
        <v>36</v>
      </c>
      <c r="D6" s="229">
        <v>23</v>
      </c>
    </row>
    <row r="7" spans="1:4" ht="18" thickBot="1" x14ac:dyDescent="0.25">
      <c r="A7" s="31" t="s">
        <v>329</v>
      </c>
      <c r="B7" s="230">
        <v>2</v>
      </c>
      <c r="C7" s="231">
        <v>2</v>
      </c>
      <c r="D7" s="231">
        <v>0</v>
      </c>
    </row>
    <row r="8" spans="1:4" ht="19" thickTop="1" thickBot="1" x14ac:dyDescent="0.25">
      <c r="A8" s="38" t="s">
        <v>286</v>
      </c>
      <c r="B8" s="217">
        <v>61</v>
      </c>
      <c r="C8" s="217">
        <v>38</v>
      </c>
      <c r="D8" s="217">
        <v>23</v>
      </c>
    </row>
  </sheetData>
  <mergeCells count="3">
    <mergeCell ref="A1:D1"/>
    <mergeCell ref="A2:D2"/>
    <mergeCell ref="A3:D3"/>
  </mergeCells>
  <hyperlinks>
    <hyperlink ref="A3" location="'mfhd-habilitationen'!A1" tooltip="Gehe zu mfhd-habilitationen" display="Habilitationen" xr:uid="{0F2266CD-F92A-DF4F-8D94-B9577C45C192}"/>
    <hyperlink ref="A1:D1" location="Index!A1" display="Zurück zum Index" xr:uid="{CEE0BE25-6112-D84D-A6A7-F799088481A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36</vt:i4>
      </vt:variant>
      <vt:variant>
        <vt:lpstr>Benannte Bereiche</vt:lpstr>
      </vt:variant>
      <vt:variant>
        <vt:i4>23</vt:i4>
      </vt:variant>
    </vt:vector>
  </HeadingPairs>
  <TitlesOfParts>
    <vt:vector size="59" baseType="lpstr">
      <vt:lpstr>Index</vt:lpstr>
      <vt:lpstr>ukhd-beschaeftigte-2025</vt:lpstr>
      <vt:lpstr>ukhd-gestelltes-personal-2025</vt:lpstr>
      <vt:lpstr>ukhd-auszubildende-2025</vt:lpstr>
      <vt:lpstr>ukhd-beschaeftigte-2024</vt:lpstr>
      <vt:lpstr>ukhd-gestelltes-personal-2024</vt:lpstr>
      <vt:lpstr>ukhd-auszubildende-2024</vt:lpstr>
      <vt:lpstr>ukhd-beschaeftigte-2023</vt:lpstr>
      <vt:lpstr>ukhd-gestelltes-personal-2023</vt:lpstr>
      <vt:lpstr>ukhd-auszubildende-2023</vt:lpstr>
      <vt:lpstr>ukhd-patienten-konzern</vt:lpstr>
      <vt:lpstr>ukhd-patienten-ukhd</vt:lpstr>
      <vt:lpstr>ukhd-patienten-thoraxklinik</vt:lpstr>
      <vt:lpstr>ukhd-patienten-kreiskranken</vt:lpstr>
      <vt:lpstr>ukhd-stationaere-leistungen</vt:lpstr>
      <vt:lpstr>ukhd-amb-leistungen-gkv</vt:lpstr>
      <vt:lpstr>ukhd-weitere-ambulante-leis</vt:lpstr>
      <vt:lpstr>ukhd-guv-ukhd </vt:lpstr>
      <vt:lpstr>ukhd-guv-konzern</vt:lpstr>
      <vt:lpstr>ukhd-bilanz-ukhd</vt:lpstr>
      <vt:lpstr>ukhd-bilanz-konzern</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mfhd-wesentliche-kennzahlen</vt:lpstr>
      <vt:lpstr>mfhd-drittmittel-ff</vt:lpstr>
      <vt:lpstr>mfhd-studierende</vt:lpstr>
      <vt:lpstr>mfhd-promotionen</vt:lpstr>
      <vt:lpstr>mfhd-habilitationen</vt:lpstr>
      <vt:lpstr>'mfhd-dfg-mf-beteiligung'!Druckbereich</vt:lpstr>
      <vt:lpstr>'mfhd-dfg-mf-sprecherfunktion'!Druckbereich</vt:lpstr>
      <vt:lpstr>'mfhd-drittmittel-ff'!Druckbereich</vt:lpstr>
      <vt:lpstr>'mfhd-erc-grants'!Druckbereich</vt:lpstr>
      <vt:lpstr>'mfhd-forschungsfoerderung-bund'!Druckbereich</vt:lpstr>
      <vt:lpstr>'mfhd-forschungsfoerderung-eu'!Druckbereich</vt:lpstr>
      <vt:lpstr>'mfhd-gleichstellung'!Druckbereich</vt:lpstr>
      <vt:lpstr>'mfhd-habilitationen'!Druckbereich</vt:lpstr>
      <vt:lpstr>'mfhd-interne-ffprogramme'!Druckbereich</vt:lpstr>
      <vt:lpstr>'mfhd-nachwuchsfoerderung'!Druckbereich</vt:lpstr>
      <vt:lpstr>'mfhd-projekte-weitere-foerderer'!Druckbereich</vt:lpstr>
      <vt:lpstr>'mfhd-promotionen'!Druckbereich</vt:lpstr>
      <vt:lpstr>'mfhd-studierende'!Druckbereich</vt:lpstr>
      <vt:lpstr>'mfhd-weitere-dfg-projekte'!Druckbereich</vt:lpstr>
      <vt:lpstr>'mfhd-wesentliche-kennzahlen'!Druckbereich</vt:lpstr>
      <vt:lpstr>'ukhd-amb-leistungen-gkv'!Druckbereich</vt:lpstr>
      <vt:lpstr>'ukhd-guv-konzern'!Druckbereich</vt:lpstr>
      <vt:lpstr>'ukhd-guv-ukhd '!Druckbereich</vt:lpstr>
      <vt:lpstr>'ukhd-patienten-kreiskranken'!Druckbereich</vt:lpstr>
      <vt:lpstr>'ukhd-patienten-thoraxklinik'!Druckbereich</vt:lpstr>
      <vt:lpstr>'ukhd-patienten-ukhd'!Druckbereich</vt:lpstr>
      <vt:lpstr>'ukhd-stationaere-leistungen'!Druckbereich</vt:lpstr>
      <vt:lpstr>'ukhd-weitere-ambulante-leis'!Druckbereich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
  <cp:keywords/>
  <dc:description/>
  <cp:lastModifiedBy>jitama.bsfi21</cp:lastModifiedBy>
  <dcterms:created xsi:type="dcterms:W3CDTF">2020-06-29T17:09:28Z</dcterms:created>
  <dcterms:modified xsi:type="dcterms:W3CDTF">2026-10-12T10:28:01Z</dcterms:modified>
  <cp:category/>
</cp:coreProperties>
</file>