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7"/>
  <workbookPr codeName="ThisWorkbook"/>
  <mc:AlternateContent xmlns:mc="http://schemas.openxmlformats.org/markup-compatibility/2006">
    <mc:Choice Requires="x15">
      <x15ac:absPath xmlns:x15ac="http://schemas.microsoft.com/office/spreadsheetml/2010/11/ac" url="/Users/mjitaru/Sites/www/uhd-gb-2025/content/quicklinks/6_downloads/"/>
    </mc:Choice>
  </mc:AlternateContent>
  <xr:revisionPtr revIDLastSave="0" documentId="13_ncr:1_{DF5C37DC-710F-FE45-97C4-45D417ADC394}" xr6:coauthVersionLast="47" xr6:coauthVersionMax="47" xr10:uidLastSave="{00000000-0000-0000-0000-000000000000}"/>
  <bookViews>
    <workbookView xWindow="-30080" yWindow="600" windowWidth="30080" windowHeight="33240" xr2:uid="{00000000-000D-0000-FFFF-FFFF00000000}"/>
  </bookViews>
  <sheets>
    <sheet name="ukhd-beschaeftigte-20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9" i="1" l="1"/>
  <c r="L19" i="1"/>
  <c r="K19" i="1"/>
  <c r="J19" i="1"/>
  <c r="I19" i="1"/>
  <c r="H19" i="1"/>
  <c r="G19" i="1"/>
  <c r="F19" i="1"/>
  <c r="E19" i="1"/>
  <c r="D19" i="1"/>
  <c r="C19" i="1"/>
  <c r="B19" i="1"/>
  <c r="O18" i="1"/>
  <c r="N18" i="1"/>
  <c r="O17" i="1"/>
  <c r="N17" i="1"/>
  <c r="O16" i="1"/>
  <c r="N16" i="1"/>
  <c r="O15" i="1"/>
  <c r="N15" i="1"/>
  <c r="O14" i="1"/>
  <c r="N14" i="1"/>
  <c r="O13" i="1"/>
  <c r="N13" i="1"/>
  <c r="O12" i="1"/>
  <c r="N12" i="1"/>
  <c r="O11" i="1"/>
  <c r="N11" i="1"/>
  <c r="O10" i="1"/>
  <c r="N10" i="1"/>
  <c r="O9" i="1"/>
  <c r="N9" i="1"/>
  <c r="O8" i="1"/>
  <c r="N8" i="1"/>
  <c r="O7" i="1"/>
  <c r="N7" i="1"/>
  <c r="N6" i="1"/>
  <c r="N19" i="1" s="1"/>
  <c r="J6" i="1"/>
  <c r="I6" i="1"/>
  <c r="H6" i="1"/>
  <c r="G6" i="1"/>
  <c r="E6" i="1"/>
  <c r="D6" i="1"/>
  <c r="C6" i="1"/>
  <c r="B6" i="1"/>
  <c r="O6" i="1" s="1"/>
  <c r="O19" i="1" s="1"/>
</calcChain>
</file>

<file path=xl/sharedStrings.xml><?xml version="1.0" encoding="utf-8"?>
<sst xmlns="http://schemas.openxmlformats.org/spreadsheetml/2006/main" count="32" uniqueCount="31">
  <si>
    <t>Zurück zum Index</t>
  </si>
  <si>
    <t>Universitätsklinikum und Medizinische Fakultät Heidelberg</t>
  </si>
  <si>
    <t>Klinik Service GmbH</t>
  </si>
  <si>
    <t>Klinik Technik GmbH</t>
  </si>
  <si>
    <t>Thoraxklinik Heidelberg gGmbH</t>
  </si>
  <si>
    <t>Kreiskrankenhaus Bergstraße GmbH</t>
  </si>
  <si>
    <t>Kreiskrankenhaus Bergstraße Service GmbH</t>
  </si>
  <si>
    <t>Heidelberger Ionenstrahl-Therapie (HIT) Betriebs-GmbH</t>
  </si>
  <si>
    <t>Akademie für Gesundheitsberufe gGmbH</t>
  </si>
  <si>
    <t>Berufsförderungswerk Kurt-Lindemann-Haus gGmbH</t>
  </si>
  <si>
    <t>MVZ am Kreiskrankenhaus Bergstraße gGmbH</t>
  </si>
  <si>
    <t>technology transfer heidelberg GmbH</t>
  </si>
  <si>
    <t>MVZ für Strahlentherapie und Nuklearmedizin Weinheim</t>
  </si>
  <si>
    <t>Heidelberg University Hospital – Annual Report 2025</t>
  </si>
  <si>
    <t>Workers 2025 (group UKHD and MFHD)</t>
  </si>
  <si>
    <t>Type of Service</t>
  </si>
  <si>
    <t>Medical Service</t>
  </si>
  <si>
    <t>Nursing Service</t>
  </si>
  <si>
    <t>Med./ Tech. Service</t>
  </si>
  <si>
    <t>Functional services</t>
  </si>
  <si>
    <t>Clinical House Staff</t>
  </si>
  <si>
    <t>Business/ Insurance</t>
  </si>
  <si>
    <t>Tech./ Main-tenance</t>
  </si>
  <si>
    <t>Adminis-tration</t>
  </si>
  <si>
    <t>Special Services</t>
  </si>
  <si>
    <t>Staff training sites</t>
  </si>
  <si>
    <t>Other staff</t>
  </si>
  <si>
    <t>PPiA</t>
  </si>
  <si>
    <t>Other employees</t>
  </si>
  <si>
    <t>Total</t>
  </si>
  <si>
    <t>MR-Neurographie Nord (Hamburg)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</si>
</sst>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4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3"/>
      <color rgb="FFFFFFFF"/>
      <name val="Calibri"/>
      <family val="2"/>
    </font>
    <font>
      <sz val="12"/>
      <color theme="1"/>
      <name val="Calibri"/>
      <family val="2"/>
    </font>
    <font>
      <b/>
      <sz val="12"/>
      <color rgb="FF333333"/>
      <name val="Calibri"/>
      <family val="2"/>
    </font>
    <font>
      <b/>
      <sz val="12"/>
      <color rgb="FF004A6F"/>
      <name val="Calibri"/>
      <family val="2"/>
    </font>
    <font>
      <u/>
      <sz val="11"/>
      <color rgb="FF0000FF"/>
      <name val="Calibri"/>
      <family val="2"/>
    </font>
    <font>
      <u/>
      <sz val="11"/>
      <color rgb="FF000000"/>
      <name val="Calibri"/>
      <family val="2"/>
    </font>
    <font>
      <sz val="11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3"/>
      <color theme="2"/>
      <name val="Calibri"/>
      <family val="2"/>
    </font>
    <font>
      <sz val="12"/>
      <color theme="1"/>
      <name val="Calibri (Textkörper)"/>
    </font>
    <font>
      <b/>
      <sz val="12"/>
      <color theme="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99999"/>
        <bgColor rgb="FFFFFFFF"/>
      </patternFill>
    </fill>
    <fill>
      <patternFill patternType="solid">
        <fgColor rgb="FF999999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ACACAC"/>
      </bottom>
      <diagonal/>
    </border>
    <border>
      <left/>
      <right/>
      <top style="thin">
        <color rgb="FFACACAC"/>
      </top>
      <bottom style="thin">
        <color rgb="FFACACAC"/>
      </bottom>
      <diagonal/>
    </border>
    <border>
      <left style="thin">
        <color rgb="FFC6C6C6"/>
      </left>
      <right style="thin">
        <color rgb="FFC6C6C6"/>
      </right>
      <top style="thin">
        <color rgb="FFC6C6C6"/>
      </top>
      <bottom style="thin">
        <color rgb="FFACACAC"/>
      </bottom>
      <diagonal/>
    </border>
    <border>
      <left/>
      <right/>
      <top style="double">
        <color rgb="FFACACAC"/>
      </top>
      <bottom style="medium">
        <color rgb="FF333333"/>
      </bottom>
      <diagonal/>
    </border>
  </borders>
  <cellStyleXfs count="2">
    <xf numFmtId="0" fontId="0" fillId="0" borderId="0"/>
    <xf numFmtId="0" fontId="8" fillId="0" borderId="0"/>
  </cellStyleXfs>
  <cellXfs count="21">
    <xf numFmtId="0" fontId="0" fillId="0" borderId="0" xfId="0"/>
    <xf numFmtId="0" fontId="1" fillId="0" borderId="0" xfId="0" applyFont="1" applyAlignment="1">
      <alignment wrapText="1"/>
    </xf>
    <xf numFmtId="164" fontId="3" fillId="0" borderId="2" xfId="0" applyNumberFormat="1" applyFont="1" applyBorder="1" applyAlignment="1">
      <alignment horizontal="right"/>
    </xf>
    <xf numFmtId="164" fontId="4" fillId="0" borderId="2" xfId="0" applyNumberFormat="1" applyFont="1" applyBorder="1" applyAlignment="1">
      <alignment horizontal="right"/>
    </xf>
    <xf numFmtId="164" fontId="5" fillId="0" borderId="4" xfId="0" applyNumberFormat="1" applyFont="1" applyBorder="1" applyAlignment="1">
      <alignment horizontal="right" wrapText="1"/>
    </xf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right"/>
    </xf>
    <xf numFmtId="0" fontId="8" fillId="0" borderId="0" xfId="1"/>
    <xf numFmtId="0" fontId="3" fillId="0" borderId="0" xfId="1" applyFont="1" applyAlignment="1">
      <alignment horizontal="right" wrapText="1"/>
    </xf>
    <xf numFmtId="0" fontId="3" fillId="0" borderId="0" xfId="1" applyFont="1" applyAlignment="1">
      <alignment wrapText="1"/>
    </xf>
    <xf numFmtId="0" fontId="11" fillId="2" borderId="0" xfId="0" applyFont="1" applyFill="1" applyAlignment="1">
      <alignment horizontal="left" wrapText="1"/>
    </xf>
    <xf numFmtId="0" fontId="11" fillId="2" borderId="1" xfId="0" applyFont="1" applyFill="1" applyBorder="1" applyAlignment="1">
      <alignment horizontal="right" wrapText="1"/>
    </xf>
    <xf numFmtId="164" fontId="2" fillId="3" borderId="3" xfId="0" applyNumberFormat="1" applyFont="1" applyFill="1" applyBorder="1" applyAlignment="1">
      <alignment horizontal="right" wrapText="1"/>
    </xf>
    <xf numFmtId="0" fontId="12" fillId="0" borderId="1" xfId="0" applyFont="1" applyBorder="1" applyAlignment="1">
      <alignment horizontal="left"/>
    </xf>
    <xf numFmtId="0" fontId="12" fillId="0" borderId="2" xfId="0" applyFont="1" applyBorder="1" applyAlignment="1">
      <alignment horizontal="left"/>
    </xf>
    <xf numFmtId="49" fontId="13" fillId="0" borderId="4" xfId="0" applyNumberFormat="1" applyFont="1" applyBorder="1" applyAlignment="1">
      <alignment wrapText="1"/>
    </xf>
    <xf numFmtId="0" fontId="6" fillId="0" borderId="0" xfId="0" applyFont="1" applyAlignment="1">
      <alignment horizontal="left" wrapText="1"/>
    </xf>
    <xf numFmtId="164" fontId="7" fillId="0" borderId="0" xfId="0" applyNumberFormat="1" applyFont="1" applyAlignment="1">
      <alignment horizontal="left" wrapText="1"/>
    </xf>
    <xf numFmtId="0" fontId="9" fillId="0" borderId="0" xfId="1" applyFont="1" applyAlignment="1">
      <alignment wrapText="1"/>
    </xf>
    <xf numFmtId="0" fontId="8" fillId="0" borderId="0" xfId="1" applyAlignment="1">
      <alignment wrapText="1"/>
    </xf>
    <xf numFmtId="0" fontId="10" fillId="0" borderId="0" xfId="1" applyFont="1" applyAlignment="1">
      <alignment wrapText="1"/>
    </xf>
  </cellXfs>
  <cellStyles count="2">
    <cellStyle name="Standard" xfId="0" builtinId="0"/>
    <cellStyle name="Standard 4" xfId="1" xr:uid="{C58F803C-D907-6D40-8446-68FD1B2A7609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O19"/>
  <sheetViews>
    <sheetView tabSelected="1" workbookViewId="0">
      <selection activeCell="A18" sqref="A18"/>
    </sheetView>
  </sheetViews>
  <sheetFormatPr baseColWidth="10" defaultColWidth="8.83203125" defaultRowHeight="15" x14ac:dyDescent="0.2"/>
  <cols>
    <col min="1" max="1" width="55.33203125" style="5" customWidth="1"/>
    <col min="2" max="15" width="12.1640625" style="6" customWidth="1"/>
  </cols>
  <sheetData>
    <row r="1" spans="1:15" s="1" customFormat="1" ht="15" customHeight="1" x14ac:dyDescent="0.2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15" s="1" customFormat="1" ht="16.25" customHeight="1" x14ac:dyDescent="0.25">
      <c r="A2" s="18" t="s">
        <v>13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7"/>
      <c r="O2" s="7"/>
    </row>
    <row r="3" spans="1:15" s="1" customFormat="1" ht="15" customHeight="1" x14ac:dyDescent="0.2">
      <c r="A3" s="20" t="s">
        <v>14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7"/>
      <c r="O3" s="7"/>
    </row>
    <row r="4" spans="1:15" s="1" customFormat="1" ht="17.25" customHeight="1" x14ac:dyDescent="0.2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7"/>
      <c r="O4" s="7"/>
    </row>
    <row r="5" spans="1:15" s="1" customFormat="1" ht="55" customHeight="1" x14ac:dyDescent="0.2">
      <c r="A5" s="10" t="s">
        <v>15</v>
      </c>
      <c r="B5" s="11" t="s">
        <v>16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2" t="s">
        <v>29</v>
      </c>
    </row>
    <row r="6" spans="1:15" ht="17.25" customHeight="1" x14ac:dyDescent="0.2">
      <c r="A6" s="13" t="s">
        <v>1</v>
      </c>
      <c r="B6" s="2">
        <f>71+1907</f>
        <v>1978</v>
      </c>
      <c r="C6" s="2">
        <f>3112+1</f>
        <v>3113</v>
      </c>
      <c r="D6" s="2">
        <f>2543+822</f>
        <v>3365</v>
      </c>
      <c r="E6" s="2">
        <f>772+2</f>
        <v>774</v>
      </c>
      <c r="F6" s="2">
        <v>61</v>
      </c>
      <c r="G6" s="2">
        <f>104+4</f>
        <v>108</v>
      </c>
      <c r="H6" s="2">
        <f>118+25</f>
        <v>143</v>
      </c>
      <c r="I6" s="2">
        <f>942+21</f>
        <v>963</v>
      </c>
      <c r="J6" s="2">
        <f>11+3</f>
        <v>14</v>
      </c>
      <c r="K6" s="2">
        <v>14</v>
      </c>
      <c r="L6" s="2">
        <v>0</v>
      </c>
      <c r="M6" s="2">
        <v>24</v>
      </c>
      <c r="N6" s="2">
        <f>534+990</f>
        <v>1524</v>
      </c>
      <c r="O6" s="3">
        <f>SUM(B6:N6)</f>
        <v>12081</v>
      </c>
    </row>
    <row r="7" spans="1:15" ht="17.25" customHeight="1" x14ac:dyDescent="0.2">
      <c r="A7" s="14" t="s">
        <v>2</v>
      </c>
      <c r="B7" s="2">
        <v>0</v>
      </c>
      <c r="C7" s="2">
        <v>0</v>
      </c>
      <c r="D7" s="2">
        <v>0</v>
      </c>
      <c r="E7" s="2">
        <v>0</v>
      </c>
      <c r="F7" s="2">
        <v>0</v>
      </c>
      <c r="G7" s="2">
        <v>1004</v>
      </c>
      <c r="H7" s="2">
        <v>0</v>
      </c>
      <c r="I7" s="2">
        <v>10</v>
      </c>
      <c r="J7" s="2">
        <v>0</v>
      </c>
      <c r="K7" s="2">
        <v>0</v>
      </c>
      <c r="L7" s="2">
        <v>0</v>
      </c>
      <c r="M7" s="2">
        <v>0</v>
      </c>
      <c r="N7" s="2">
        <f t="shared" ref="N7:N18" si="0">+J7+L7</f>
        <v>0</v>
      </c>
      <c r="O7" s="3">
        <f>SUM(B7:L7)</f>
        <v>1014</v>
      </c>
    </row>
    <row r="8" spans="1:15" ht="17.25" customHeight="1" x14ac:dyDescent="0.2">
      <c r="A8" s="14" t="s">
        <v>3</v>
      </c>
      <c r="B8" s="2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167</v>
      </c>
      <c r="I8" s="2">
        <v>8</v>
      </c>
      <c r="J8" s="2">
        <v>1</v>
      </c>
      <c r="K8" s="2">
        <v>0</v>
      </c>
      <c r="L8" s="2">
        <v>0</v>
      </c>
      <c r="M8" s="2">
        <v>0</v>
      </c>
      <c r="N8" s="2">
        <f t="shared" si="0"/>
        <v>1</v>
      </c>
      <c r="O8" s="3">
        <f>SUM(B8:L8)</f>
        <v>176</v>
      </c>
    </row>
    <row r="9" spans="1:15" ht="17.25" customHeight="1" x14ac:dyDescent="0.2">
      <c r="A9" s="14" t="s">
        <v>4</v>
      </c>
      <c r="B9" s="2">
        <v>146</v>
      </c>
      <c r="C9" s="2">
        <v>348</v>
      </c>
      <c r="D9" s="2">
        <v>124</v>
      </c>
      <c r="E9" s="2">
        <v>93</v>
      </c>
      <c r="F9" s="2">
        <v>40</v>
      </c>
      <c r="G9" s="2">
        <v>60</v>
      </c>
      <c r="H9" s="2">
        <v>12</v>
      </c>
      <c r="I9" s="2">
        <v>51</v>
      </c>
      <c r="J9" s="2">
        <v>2</v>
      </c>
      <c r="K9" s="2">
        <v>0</v>
      </c>
      <c r="L9" s="2">
        <v>0</v>
      </c>
      <c r="M9" s="2">
        <v>0</v>
      </c>
      <c r="N9" s="2">
        <f t="shared" si="0"/>
        <v>2</v>
      </c>
      <c r="O9" s="3">
        <f>SUM(B9:M9)</f>
        <v>876</v>
      </c>
    </row>
    <row r="10" spans="1:15" ht="17.25" customHeight="1" x14ac:dyDescent="0.2">
      <c r="A10" s="14" t="s">
        <v>5</v>
      </c>
      <c r="B10" s="2">
        <v>109</v>
      </c>
      <c r="C10" s="2">
        <v>278</v>
      </c>
      <c r="D10" s="2">
        <v>98</v>
      </c>
      <c r="E10" s="2">
        <v>102</v>
      </c>
      <c r="F10" s="2">
        <v>0</v>
      </c>
      <c r="G10" s="2">
        <v>4</v>
      </c>
      <c r="H10" s="2">
        <v>7</v>
      </c>
      <c r="I10" s="2">
        <v>38</v>
      </c>
      <c r="J10" s="2">
        <v>4</v>
      </c>
      <c r="K10" s="2">
        <v>5</v>
      </c>
      <c r="L10" s="2">
        <v>8</v>
      </c>
      <c r="M10" s="2">
        <v>0</v>
      </c>
      <c r="N10" s="2">
        <f t="shared" si="0"/>
        <v>12</v>
      </c>
      <c r="O10" s="3">
        <f>SUM(B10:L10)</f>
        <v>653</v>
      </c>
    </row>
    <row r="11" spans="1:15" ht="17.25" customHeight="1" x14ac:dyDescent="0.2">
      <c r="A11" s="14" t="s">
        <v>6</v>
      </c>
      <c r="B11" s="2">
        <v>0</v>
      </c>
      <c r="C11" s="2">
        <v>21</v>
      </c>
      <c r="D11" s="2">
        <v>2</v>
      </c>
      <c r="E11" s="2">
        <v>12</v>
      </c>
      <c r="F11" s="2">
        <v>31</v>
      </c>
      <c r="G11" s="2">
        <v>43</v>
      </c>
      <c r="H11" s="2">
        <v>1</v>
      </c>
      <c r="I11" s="2">
        <v>5</v>
      </c>
      <c r="J11" s="2">
        <v>0</v>
      </c>
      <c r="K11" s="2">
        <v>1</v>
      </c>
      <c r="L11" s="2">
        <v>0</v>
      </c>
      <c r="M11" s="2">
        <v>0</v>
      </c>
      <c r="N11" s="2">
        <f t="shared" si="0"/>
        <v>0</v>
      </c>
      <c r="O11" s="3">
        <f>SUM(B11:M11)</f>
        <v>116</v>
      </c>
    </row>
    <row r="12" spans="1:15" ht="17.25" customHeight="1" x14ac:dyDescent="0.2">
      <c r="A12" s="14" t="s">
        <v>7</v>
      </c>
      <c r="B12" s="2">
        <v>0</v>
      </c>
      <c r="C12" s="2">
        <v>0</v>
      </c>
      <c r="D12" s="2">
        <v>81</v>
      </c>
      <c r="E12" s="2">
        <v>0</v>
      </c>
      <c r="F12" s="2">
        <v>0</v>
      </c>
      <c r="G12" s="2">
        <v>0</v>
      </c>
      <c r="H12" s="2">
        <v>0</v>
      </c>
      <c r="I12" s="2">
        <v>4</v>
      </c>
      <c r="J12" s="2">
        <v>0</v>
      </c>
      <c r="K12" s="2">
        <v>0</v>
      </c>
      <c r="L12" s="2">
        <v>0</v>
      </c>
      <c r="M12" s="2">
        <v>0</v>
      </c>
      <c r="N12" s="2">
        <f t="shared" si="0"/>
        <v>0</v>
      </c>
      <c r="O12" s="3">
        <f>SUM(B12:L12)</f>
        <v>85</v>
      </c>
    </row>
    <row r="13" spans="1:15" ht="17.25" customHeight="1" x14ac:dyDescent="0.2">
      <c r="A13" s="14" t="s">
        <v>8</v>
      </c>
      <c r="B13" s="2">
        <v>0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8</v>
      </c>
      <c r="J13" s="2">
        <v>0</v>
      </c>
      <c r="K13" s="2">
        <v>89</v>
      </c>
      <c r="L13" s="2">
        <v>0</v>
      </c>
      <c r="M13" s="2">
        <v>0</v>
      </c>
      <c r="N13" s="2">
        <f t="shared" si="0"/>
        <v>0</v>
      </c>
      <c r="O13" s="3">
        <f>SUM(B13:M13)</f>
        <v>97</v>
      </c>
    </row>
    <row r="14" spans="1:15" ht="17.25" customHeight="1" x14ac:dyDescent="0.2">
      <c r="A14" s="14" t="s">
        <v>9</v>
      </c>
      <c r="B14" s="2">
        <v>0</v>
      </c>
      <c r="C14" s="2">
        <v>14</v>
      </c>
      <c r="D14" s="2">
        <v>4</v>
      </c>
      <c r="E14" s="2">
        <v>0</v>
      </c>
      <c r="F14" s="2">
        <v>0</v>
      </c>
      <c r="G14" s="2">
        <v>2</v>
      </c>
      <c r="H14" s="2">
        <v>0</v>
      </c>
      <c r="I14" s="2">
        <v>3</v>
      </c>
      <c r="J14" s="2">
        <v>0</v>
      </c>
      <c r="K14" s="2">
        <v>9</v>
      </c>
      <c r="L14" s="2">
        <v>0</v>
      </c>
      <c r="M14" s="2">
        <v>0</v>
      </c>
      <c r="N14" s="2">
        <f t="shared" si="0"/>
        <v>0</v>
      </c>
      <c r="O14" s="3">
        <f>SUM(B14:L14)</f>
        <v>32</v>
      </c>
    </row>
    <row r="15" spans="1:15" ht="17.25" customHeight="1" x14ac:dyDescent="0.2">
      <c r="A15" s="14" t="s">
        <v>10</v>
      </c>
      <c r="B15" s="2">
        <v>6.33</v>
      </c>
      <c r="C15" s="2">
        <v>0</v>
      </c>
      <c r="D15" s="2">
        <v>44.58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f t="shared" si="0"/>
        <v>0</v>
      </c>
      <c r="O15" s="3">
        <f>SUM(B15:L15)</f>
        <v>50.91</v>
      </c>
    </row>
    <row r="16" spans="1:15" ht="17.25" customHeight="1" x14ac:dyDescent="0.2">
      <c r="A16" s="14" t="s">
        <v>11</v>
      </c>
      <c r="B16" s="2">
        <v>0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2</v>
      </c>
      <c r="J16" s="2">
        <v>0</v>
      </c>
      <c r="K16" s="2">
        <v>0</v>
      </c>
      <c r="L16" s="2">
        <v>0</v>
      </c>
      <c r="M16" s="2">
        <v>0</v>
      </c>
      <c r="N16" s="2">
        <f t="shared" si="0"/>
        <v>0</v>
      </c>
      <c r="O16" s="3">
        <f>SUM(B16:L16)</f>
        <v>2</v>
      </c>
    </row>
    <row r="17" spans="1:15" ht="17.25" customHeight="1" x14ac:dyDescent="0.2">
      <c r="A17" s="14" t="s">
        <v>30</v>
      </c>
      <c r="B17" s="2">
        <v>0</v>
      </c>
      <c r="C17" s="2">
        <v>0</v>
      </c>
      <c r="D17" s="2">
        <v>4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f t="shared" si="0"/>
        <v>0</v>
      </c>
      <c r="O17" s="3">
        <f>SUM(B17:M17)</f>
        <v>4</v>
      </c>
    </row>
    <row r="18" spans="1:15" ht="17.25" customHeight="1" x14ac:dyDescent="0.2">
      <c r="A18" s="14" t="s">
        <v>12</v>
      </c>
      <c r="B18" s="2">
        <v>2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2</v>
      </c>
      <c r="J18" s="2">
        <v>0</v>
      </c>
      <c r="K18" s="2">
        <v>0</v>
      </c>
      <c r="L18" s="2">
        <v>0</v>
      </c>
      <c r="M18" s="2">
        <v>0</v>
      </c>
      <c r="N18" s="2">
        <f t="shared" si="0"/>
        <v>0</v>
      </c>
      <c r="O18" s="3">
        <f>SUM(B18:M18)</f>
        <v>4</v>
      </c>
    </row>
    <row r="19" spans="1:15" s="1" customFormat="1" ht="17.25" customHeight="1" x14ac:dyDescent="0.2">
      <c r="A19" s="15" t="s">
        <v>29</v>
      </c>
      <c r="B19" s="4">
        <f t="shared" ref="B19:O19" si="1">SUM(B6:B18)</f>
        <v>2241.33</v>
      </c>
      <c r="C19" s="4">
        <f t="shared" si="1"/>
        <v>3774</v>
      </c>
      <c r="D19" s="4">
        <f t="shared" si="1"/>
        <v>3722.58</v>
      </c>
      <c r="E19" s="4">
        <f t="shared" si="1"/>
        <v>981</v>
      </c>
      <c r="F19" s="4">
        <f t="shared" si="1"/>
        <v>132</v>
      </c>
      <c r="G19" s="4">
        <f t="shared" si="1"/>
        <v>1221</v>
      </c>
      <c r="H19" s="4">
        <f t="shared" si="1"/>
        <v>330</v>
      </c>
      <c r="I19" s="4">
        <f t="shared" si="1"/>
        <v>1094</v>
      </c>
      <c r="J19" s="4">
        <f t="shared" si="1"/>
        <v>21</v>
      </c>
      <c r="K19" s="4">
        <f t="shared" si="1"/>
        <v>118</v>
      </c>
      <c r="L19" s="4">
        <f t="shared" si="1"/>
        <v>8</v>
      </c>
      <c r="M19" s="4">
        <f t="shared" si="1"/>
        <v>24</v>
      </c>
      <c r="N19" s="4">
        <f t="shared" si="1"/>
        <v>1539</v>
      </c>
      <c r="O19" s="4">
        <f t="shared" si="1"/>
        <v>15190.91</v>
      </c>
    </row>
  </sheetData>
  <mergeCells count="3">
    <mergeCell ref="A1:O1"/>
    <mergeCell ref="A2:M2"/>
    <mergeCell ref="A3:M3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ukhd-beschaeftigte-2025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jitama.bsfi21</cp:lastModifiedBy>
  <dcterms:created xsi:type="dcterms:W3CDTF">2026-07-23T12:32:27Z</dcterms:created>
  <dcterms:modified xsi:type="dcterms:W3CDTF">2026-10-12T10:20:24Z</dcterms:modified>
  <cp:category/>
</cp:coreProperties>
</file>